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3"/>
  </bookViews>
  <sheets>
    <sheet name="Entrate Gestionale" sheetId="1" r:id="rId1"/>
    <sheet name="Uscite Gestionale" sheetId="2" r:id="rId2"/>
    <sheet name="Entrate Previsione" sheetId="3" r:id="rId3"/>
    <sheet name="Uscite Previsione" sheetId="4" r:id="rId4"/>
  </sheets>
  <definedNames>
    <definedName name="_xlnm._FilterDatabase" localSheetId="1" hidden="1">'Uscite Gestionale'!$B$1:$B$569</definedName>
    <definedName name="_xlnm.Print_Area" localSheetId="0">'Entrate Gestionale'!$A$1:$G$191</definedName>
    <definedName name="_xlnm.Print_Area" localSheetId="2">'Entrate Previsione'!$A$1:$G$77</definedName>
    <definedName name="_xlnm.Print_Area" localSheetId="1">'Uscite Gestionale'!$A$4:$G$569</definedName>
    <definedName name="_xlnm.Print_Area" localSheetId="3">'Uscite Previsione'!$A$1:$H$166</definedName>
    <definedName name="Excel_BuiltIn__FilterDatabase" localSheetId="1">NA()</definedName>
  </definedNames>
  <calcPr fullCalcOnLoad="1"/>
</workbook>
</file>

<file path=xl/sharedStrings.xml><?xml version="1.0" encoding="utf-8"?>
<sst xmlns="http://schemas.openxmlformats.org/spreadsheetml/2006/main" count="1094" uniqueCount="365">
  <si>
    <t>ISTITUZIONE SCOLASTICA  ________________________________________________________</t>
  </si>
  <si>
    <t>TABELLA 1 -  VARIAZIONI DELLE ENTRATE</t>
  </si>
  <si>
    <t>TIPOLOGIA CATEGORIA CAPITOLO</t>
  </si>
  <si>
    <t>DENOMINAZIONE</t>
  </si>
  <si>
    <t xml:space="preserve">         VARIAZIONI 2022</t>
  </si>
  <si>
    <t xml:space="preserve">         VARIAZIONI 2023</t>
  </si>
  <si>
    <t>E1000</t>
  </si>
  <si>
    <r>
      <rPr>
        <b/>
        <sz val="10"/>
        <rFont val="Calibri"/>
        <family val="2"/>
      </rPr>
      <t>Fondo pluriennale vincolato per spese correnti</t>
    </r>
    <r>
      <rPr>
        <b/>
        <vertAlign val="superscript"/>
        <sz val="10"/>
        <rFont val="Calibri"/>
        <family val="2"/>
      </rPr>
      <t xml:space="preserve"> </t>
    </r>
  </si>
  <si>
    <t>previsioni di competenza</t>
  </si>
  <si>
    <t>E2000</t>
  </si>
  <si>
    <t xml:space="preserve">Fondo pluriennale vincolato per spese in conto capitale  </t>
  </si>
  <si>
    <t>E3000</t>
  </si>
  <si>
    <t>Avanzo di amministrazione non vincolato</t>
  </si>
  <si>
    <t>E4000</t>
  </si>
  <si>
    <t>Avanzo di amministrazione vincolato</t>
  </si>
  <si>
    <t>E5000</t>
  </si>
  <si>
    <t>Fondo di Cassa all'1/1/2021</t>
  </si>
  <si>
    <t>previsioni di cassa</t>
  </si>
  <si>
    <t>TITOLO 2: Trasferimenti correnti</t>
  </si>
  <si>
    <t>TIPOLOGIA: TRASFERIMENTI CORRENTI DA AMMINISTRAZIONI PUBBLICHE</t>
  </si>
  <si>
    <t>Trasferimenti correnti da Amministrazioni Centrali</t>
  </si>
  <si>
    <t>previsione di competenza</t>
  </si>
  <si>
    <t>previsione di cassa</t>
  </si>
  <si>
    <t>Finanziamenti di Altri Enti</t>
  </si>
  <si>
    <t>Trasferimenti correnti da Amministrazioni Locali</t>
  </si>
  <si>
    <t>Trasferimenti da PAT- fondi provinciali ordinari</t>
  </si>
  <si>
    <t>Assegnazioni ordinarie</t>
  </si>
  <si>
    <t>Trasferimenti da PAT- fondi provinciali straordinari</t>
  </si>
  <si>
    <t>Finanziamenti straordinari (visite fiscale)</t>
  </si>
  <si>
    <t xml:space="preserve">Finanziamenti straordinari </t>
  </si>
  <si>
    <t>Trasferimenti da PAT – Alta formazione professionale</t>
  </si>
  <si>
    <t>Finanziamenti per l’Alta formazione professionale</t>
  </si>
  <si>
    <t>Trasferimenti da PAT – fondi Unione Europea</t>
  </si>
  <si>
    <t>Finanziamenti di Organismi Comunitari e Internazionali per progetti specifici PAT</t>
  </si>
  <si>
    <t>Trasferimenti correnti da Regione  Trentino A.A.</t>
  </si>
  <si>
    <t xml:space="preserve">Trasferimenti correnti da Enti locali </t>
  </si>
  <si>
    <t>Assegnazioni degli Enti Territoriali per funzioni delegate</t>
  </si>
  <si>
    <t>Finanziamenti degli Enti Territoriali per attività didattica</t>
  </si>
  <si>
    <t xml:space="preserve">Trasferimenti da Agenzie e Enti strumentali della PAT </t>
  </si>
  <si>
    <t>Finanziamenti finalizzati di agenzie o enti funzionali della P.A.T.</t>
  </si>
  <si>
    <t>Trasferimenti da altre Amministrazioni Locali</t>
  </si>
  <si>
    <t>20102</t>
  </si>
  <si>
    <t>TIPOLOGIA: TRASFERIMENTI CORRENTI DA FAMIGLIE</t>
  </si>
  <si>
    <t>Trasferimenti correnti da Famiglie</t>
  </si>
  <si>
    <t>Trasferimenti da famiglie e privati</t>
  </si>
  <si>
    <t>Concorso delle famiglie alle attività integrative ed esterne</t>
  </si>
  <si>
    <t>20103</t>
  </si>
  <si>
    <t>TIPOLOGIA: TRASFERIMENTI CORRENTI DA IMPRESE</t>
  </si>
  <si>
    <t>Sponsorizzazioni da imprese</t>
  </si>
  <si>
    <t>Altri trasferimenti correnti da imprese</t>
  </si>
  <si>
    <t>Contributi finalizzati e donazioni di Imprese</t>
  </si>
  <si>
    <t>TIPOLOGIA: TRASFERIMENTI CORRENTI DA ISTITUZIONI SOCIALI PRIVATE</t>
  </si>
  <si>
    <t>Trasferimenti correnti da Istituzioni Sociali Private</t>
  </si>
  <si>
    <t>Altri trasferimenti da Istituzioni Culturali e Sociali</t>
  </si>
  <si>
    <t>TIPOLOGIA: TRASFERIMENTI CORRENTI DALL’UNIONE EUROPEA E DAL RESTO DEL MONDO</t>
  </si>
  <si>
    <t>Trasferimenti correnti dall'Unione Europea</t>
  </si>
  <si>
    <t xml:space="preserve">Trasferimenti correnti dall'Unione Europea </t>
  </si>
  <si>
    <t>TOTALE TITOLO</t>
  </si>
  <si>
    <t>2 – TRASFERIMENTI CORRENTI</t>
  </si>
  <si>
    <t>TITOLO 3: Entrate extratributarie</t>
  </si>
  <si>
    <t>TIPOLOGIA: VENDITA DI BENI E SERVIZI E PROVENTI DERIVANTI DALLA GESTIONE DEI BENI</t>
  </si>
  <si>
    <t>Vendita di beni</t>
  </si>
  <si>
    <t>Autofinanziamenti-vendita beni rilevanti IVA</t>
  </si>
  <si>
    <t xml:space="preserve">Autofinanziamenti </t>
  </si>
  <si>
    <t>Entrate dalla vendita di servizi</t>
  </si>
  <si>
    <t>Autofinanziamenti-vendita servizi rilevanti IVA</t>
  </si>
  <si>
    <t>Autofinanziamenti-vendita servizi non rilevanti IVA</t>
  </si>
  <si>
    <t>Proventi derivanti dalla gestione dei beni</t>
  </si>
  <si>
    <t>Fitti, noleggi e locazioni – rilevanti IVA</t>
  </si>
  <si>
    <t>TIPOLOGIA:  INTERESSI ATTIVI</t>
  </si>
  <si>
    <t>Altri interessi attivi</t>
  </si>
  <si>
    <t>Interessi attivi da depositi bancari o postali</t>
  </si>
  <si>
    <t>Interessi attivi e rendite patrimoniali</t>
  </si>
  <si>
    <t>TIPOLOGIA: RIMBORSI E ALTRE ENTRATE CORRENTI</t>
  </si>
  <si>
    <t>Indennizzi di assicurazione</t>
  </si>
  <si>
    <t>Indennizzi di assicurazione contro i danni</t>
  </si>
  <si>
    <t>Rimborsi in entrata</t>
  </si>
  <si>
    <t>Recuperi, rimborsi vari e altre entrate correnti</t>
  </si>
  <si>
    <t xml:space="preserve">Recuperi, rimborsi vari e altre entrate </t>
  </si>
  <si>
    <t>Altre entrate correnti (n.a.c.)</t>
  </si>
  <si>
    <t>Entrate per sterilizzazione Inversione contabile IVA (reverse charge)</t>
  </si>
  <si>
    <t>Altre entrate correnti per risarcimento danni e rimborsi vari</t>
  </si>
  <si>
    <t>IRAP</t>
  </si>
  <si>
    <t xml:space="preserve">TOTALE TITOLO </t>
  </si>
  <si>
    <t>3 – ENTRATE EXTRATRIBUTARIE</t>
  </si>
  <si>
    <t>TITOLO 4: Entrate in conto capitale</t>
  </si>
  <si>
    <t>TIPOLOGIA: CONTRIBUTI AGLI INVESTIMENTI</t>
  </si>
  <si>
    <t>Contributi agli investimenti da amministrazioni pubbliche</t>
  </si>
  <si>
    <t>Contributi agli investimenti da Amministrazioni Centrali</t>
  </si>
  <si>
    <t>Contributi agli investimenti da PAT- fondi provinciali ordinari</t>
  </si>
  <si>
    <t>Contributi agli investimenti da PAT- fondi provinciali straordinari</t>
  </si>
  <si>
    <t xml:space="preserve">Contributi agli investimenti PAT-Fondi  Unione Europea </t>
  </si>
  <si>
    <t>Contributi agli investimenti da Regione Trentino Alto Adige</t>
  </si>
  <si>
    <t>Contributi agli investimenti da Enti Locali</t>
  </si>
  <si>
    <t>Assegnazione degli Enti Territoriali</t>
  </si>
  <si>
    <t>Contributi agli investimenti da Agenzie e Enti strumentali della PAT</t>
  </si>
  <si>
    <t xml:space="preserve">Contributi agli investimenti da Imprese </t>
  </si>
  <si>
    <t>Contributi agli investimenti da Istituzioni sociali private</t>
  </si>
  <si>
    <t>Contributi agli investimenti da Istituzioni Private</t>
  </si>
  <si>
    <t>Contributi agli Investimenti dall’Unione Europea e dal Resto del mondo</t>
  </si>
  <si>
    <t>Contributi FSE dall’Unione Europea</t>
  </si>
  <si>
    <t>TIPOLOGIA: ENTRATE DA ALIENAZIONE DI BENI MATERIALI E IMMATERIALI</t>
  </si>
  <si>
    <t>Alienazione di beni materiali</t>
  </si>
  <si>
    <t>Alienazione di mobili e arredi</t>
  </si>
  <si>
    <t>Alienazione di impianti e macchinari</t>
  </si>
  <si>
    <t>Alienazione beni</t>
  </si>
  <si>
    <t>Alienazione di macchine per ufficio</t>
  </si>
  <si>
    <t>Alienazione di hardware</t>
  </si>
  <si>
    <t>Alienazione di beni immateriali</t>
  </si>
  <si>
    <t>Alienazione di beni immateriali n.a.c.</t>
  </si>
  <si>
    <t>TIPOLOGIA: ALTRE ENTRATE IN CONTO CAPITALE</t>
  </si>
  <si>
    <t>Altre entrate in conto capitale</t>
  </si>
  <si>
    <t>Altre Entrate in conto capitale n.a.c.</t>
  </si>
  <si>
    <t>Recuperi e rimborsi vari</t>
  </si>
  <si>
    <t>Altre entrate</t>
  </si>
  <si>
    <t>4 – ENTRATE IN CONTO CAPITALE</t>
  </si>
  <si>
    <t>TOTALE GENERALE DELLE ENTRATE</t>
  </si>
  <si>
    <t>BILANCIO FINANZIARIO GESTIONALE</t>
  </si>
  <si>
    <t>SPESE</t>
  </si>
  <si>
    <t>TABELLA 2 -  VARIAZIONI DELLE SPESE</t>
  </si>
  <si>
    <t>DISAVANZO DI AMMINISTRAZIONE</t>
  </si>
  <si>
    <t xml:space="preserve">MISSIONE: 01 -  Servizi istituzionali, generali e di gestione </t>
  </si>
  <si>
    <t>PROGRAMMA</t>
  </si>
  <si>
    <t>VARIAZIONI</t>
  </si>
  <si>
    <t>MACROAGGR.</t>
  </si>
  <si>
    <t xml:space="preserve">OGGETTO DELLE PREVISIONI </t>
  </si>
  <si>
    <t>CAPITOLO</t>
  </si>
  <si>
    <t>01.01</t>
  </si>
  <si>
    <t>ORGANI COSTITUZIONALI</t>
  </si>
  <si>
    <t>Titolo 1 – Spese Correnti</t>
  </si>
  <si>
    <t>01.01.103</t>
  </si>
  <si>
    <t>Acquisto di beni e servizi</t>
  </si>
  <si>
    <t xml:space="preserve">Acquisto di beni </t>
  </si>
  <si>
    <t>Altri beni di consumo</t>
  </si>
  <si>
    <t>Beni per attività di rappresentanza</t>
  </si>
  <si>
    <t>di cui già impegnato</t>
  </si>
  <si>
    <t>di cui fondo pluriennale vincolato</t>
  </si>
  <si>
    <t xml:space="preserve">TOTALE PROGRAMMA </t>
  </si>
  <si>
    <t>01 – ORGANI COSTITUZIONALI</t>
  </si>
  <si>
    <t>di cui</t>
  </si>
  <si>
    <t>Titolo 1 - SPESE CORRENTI</t>
  </si>
  <si>
    <t xml:space="preserve">PROGRAMMA </t>
  </si>
  <si>
    <t>01.03</t>
  </si>
  <si>
    <t>GESTIONE ECONOMICA, FINANZIARIA, PROGRAMMAZIONE E PROVVEDITORATO</t>
  </si>
  <si>
    <t>01.03.103</t>
  </si>
  <si>
    <t xml:space="preserve">Acquisto di servizi </t>
  </si>
  <si>
    <t xml:space="preserve">Consulenza per gestione economica, finanziaria e fiscale </t>
  </si>
  <si>
    <t>Spese per la realizzazione di attività rilevanti ai fini I.V.A.</t>
  </si>
  <si>
    <t>Oneri per servizio di Cassa</t>
  </si>
  <si>
    <t>03 – GESTIONE ECONOMICA, FINANZIARIA, PROGRAMMAZIONE E PROVVEDITORATO</t>
  </si>
  <si>
    <t xml:space="preserve"> 01.08</t>
  </si>
  <si>
    <t>STATISTICHE  E SISTEMI INFORMATIVI</t>
  </si>
  <si>
    <t>01.08.103</t>
  </si>
  <si>
    <t xml:space="preserve">Manutenzione ordinaria e riparazioni hardware a supporto dell'amministrazione </t>
  </si>
  <si>
    <t>Consulenza, prestazioni professionali, assistenza in materia informatica</t>
  </si>
  <si>
    <t>08 – STATISTICHE  E SISTEMI INFORMATIVI</t>
  </si>
  <si>
    <t>01.11</t>
  </si>
  <si>
    <t>ALTRI SERVIZI GENERALI</t>
  </si>
  <si>
    <t>01.11.102</t>
  </si>
  <si>
    <t>Imposte e tasse a carico dell'ente</t>
  </si>
  <si>
    <t>01.11.103</t>
  </si>
  <si>
    <t>Consulenze a supporto dell'Amministrazione</t>
  </si>
  <si>
    <t>Prestazioni professionali e specialistiche a supporto dell'amministrazione</t>
  </si>
  <si>
    <t>Collaborazioni coordinate e continuative a supporto dell'amministrazione per specifici progetti-Lavoro flessibile</t>
  </si>
  <si>
    <t>01.11.107</t>
  </si>
  <si>
    <t>Interessi passivi</t>
  </si>
  <si>
    <t>Interessi di mora</t>
  </si>
  <si>
    <t>01.11.110</t>
  </si>
  <si>
    <t>Altre spese correnti</t>
  </si>
  <si>
    <t>Versamenti IVA a debito per le gestioni commerciali</t>
  </si>
  <si>
    <t>Premi di assicurazione su beni mobili, responsabilità civile verso terzi e contro danni</t>
  </si>
  <si>
    <t>Premi INAIL</t>
  </si>
  <si>
    <t xml:space="preserve">Spese dovute a sanzioni </t>
  </si>
  <si>
    <t>Altre spese correnti n.a.c.</t>
  </si>
  <si>
    <t>TOTALE PROGRAMMA</t>
  </si>
  <si>
    <t>11 – ALTRI SERVIZI GENERALI</t>
  </si>
  <si>
    <t>TOTALE MISSIONE</t>
  </si>
  <si>
    <t>01 – SERVIZI ISTITUZIONALI, GENERALI E DI GESTIONE</t>
  </si>
  <si>
    <t>MISSIONE:  04 Istruzione e diritto allo studio</t>
  </si>
  <si>
    <t xml:space="preserve"> 04.02</t>
  </si>
  <si>
    <t xml:space="preserve"> ALTRI ORDINI DI ISTRUZIONE NON UNIVERSITARIA</t>
  </si>
  <si>
    <t>Titolo 1 – Spese correnti</t>
  </si>
  <si>
    <t xml:space="preserve"> 04.02.102</t>
  </si>
  <si>
    <t>Imposta di registro e di bollo</t>
  </si>
  <si>
    <t>Tassa e/o tariffa smaltimento rifiuti solidi urbani</t>
  </si>
  <si>
    <t>Tassa di circolazione dei veicoli a motore (tassa automobilistica)</t>
  </si>
  <si>
    <t>IRES</t>
  </si>
  <si>
    <t xml:space="preserve">Altre imposte e tasse </t>
  </si>
  <si>
    <t xml:space="preserve"> 04.02.103</t>
  </si>
  <si>
    <t xml:space="preserve">Giornali e riviste </t>
  </si>
  <si>
    <t xml:space="preserve">Cancelleria e materiale di facile consumo </t>
  </si>
  <si>
    <t>Spese per l’attività amministrativa</t>
  </si>
  <si>
    <t>Altre spese</t>
  </si>
  <si>
    <t>Acquisto sussidi didattici</t>
  </si>
  <si>
    <t>Acquisto libri di testo</t>
  </si>
  <si>
    <t>Altri beni e prodotti sanitari n.a.c.</t>
  </si>
  <si>
    <t>Spese per funzioni delegate dagli enti territoriali</t>
  </si>
  <si>
    <t xml:space="preserve">Rimborsi spese agli organi istituzionali dell'amministrazione e al Dirigente scolastico </t>
  </si>
  <si>
    <t>Spese per missioni Dirigente</t>
  </si>
  <si>
    <t xml:space="preserve">Rimborsi spese per il personale docente, ATA e assistenti educatori </t>
  </si>
  <si>
    <t>Spese per missioni Personale A.T.A. e Assistenti educatori</t>
  </si>
  <si>
    <t>Pubblicità, convegni e mostre</t>
  </si>
  <si>
    <t>Formazione e addestramento del personale</t>
  </si>
  <si>
    <t>Spese per attività di formazione e aggiornamento del personale</t>
  </si>
  <si>
    <t>Utenze e canoni</t>
  </si>
  <si>
    <t>Spese per il funzionamento della struttura</t>
  </si>
  <si>
    <t>Trasporti, licenze d'uso software, noleggio attrezzature e impianti</t>
  </si>
  <si>
    <t>Incarichi libero professionali di studi, ricerca e consulenza inerenti la didattica</t>
  </si>
  <si>
    <t xml:space="preserve">Assistenza psicologica, mediazione linguistica e altre prestazioni professionali e specialistiche </t>
  </si>
  <si>
    <t>Progetti didattici e attività integrative</t>
  </si>
  <si>
    <t xml:space="preserve">Iniziative culturali e formative, educazione permanente </t>
  </si>
  <si>
    <t>Spese per l’alta formazione professionale</t>
  </si>
  <si>
    <t>Corsi post-diploma e post -laurea</t>
  </si>
  <si>
    <t>Iniziative di supporto ai corsi secondari superiori</t>
  </si>
  <si>
    <t>Area professionalizzante (per I.P.S.C.T.)</t>
  </si>
  <si>
    <t>Altre azioni formative</t>
  </si>
  <si>
    <t>Progetti a finanziamento dell’Agenzia Nazionale Socrates e altre Agenzie</t>
  </si>
  <si>
    <t>Collaborazioni coordinate inerenti la didattica</t>
  </si>
  <si>
    <t>Servizi ausiliari per il funzionamento dell'Ente</t>
  </si>
  <si>
    <t>Servizio di mensa</t>
  </si>
  <si>
    <t>Spese per missioni personale docente</t>
  </si>
  <si>
    <t>Spese postali e altre spese</t>
  </si>
  <si>
    <t>Servizi informatici e di telecomunicazione a supporto della didattica</t>
  </si>
  <si>
    <t>Vitto, alloggio e altre spese per attività didattiche</t>
  </si>
  <si>
    <t>Attività didattiche esterne</t>
  </si>
  <si>
    <t xml:space="preserve"> 04.02.104</t>
  </si>
  <si>
    <t>Trasferimenti correnti</t>
  </si>
  <si>
    <t>Trasferimenti ad Agenzie e Enti strumentali della PAT</t>
  </si>
  <si>
    <t>Trasferimenti a famiglie</t>
  </si>
  <si>
    <t xml:space="preserve"> 04.02.109</t>
  </si>
  <si>
    <t>Rimborsi e poste correttive delle entrate</t>
  </si>
  <si>
    <t>Rimborsi di trasferimenti all'Unione Europea</t>
  </si>
  <si>
    <t>Rimborsi di parte corrente ad Amministrazioni Centrali di somme non dovute o incassate in eccesso</t>
  </si>
  <si>
    <t>Rimborsi di parte corrente ad Amministrazioni Locali di somme non dovute o incassate in eccesso</t>
  </si>
  <si>
    <t>Rimborsi di parte corrente a Famiglie di somme non dovute o incassate in eccesso</t>
  </si>
  <si>
    <t>Titolo 2 – Spese in conto capitale</t>
  </si>
  <si>
    <t xml:space="preserve"> 04.02.202</t>
  </si>
  <si>
    <t>Investimenti fissi e lordi e acquisto di terreni</t>
  </si>
  <si>
    <t>Mobili e arredi</t>
  </si>
  <si>
    <t>Impianti e macchinari</t>
  </si>
  <si>
    <t>Attrezzature</t>
  </si>
  <si>
    <t>Acquisto attrezzature didattiche</t>
  </si>
  <si>
    <t>Macchine per ufficio</t>
  </si>
  <si>
    <t xml:space="preserve">Hardware </t>
  </si>
  <si>
    <t>Materiale bibliografico, strumenti musicali e altri beni materiali</t>
  </si>
  <si>
    <t>Sviluppo software e manutenzione evolutiva</t>
  </si>
  <si>
    <t>Opere dell'ingegno e Diritti d'autore</t>
  </si>
  <si>
    <t xml:space="preserve">Attuazione progetti cofinanziati UE e FSE </t>
  </si>
  <si>
    <t>Altre spese di investimento per beni immateriali</t>
  </si>
  <si>
    <t xml:space="preserve">Acquisti per la struttura </t>
  </si>
  <si>
    <t>02 – ALTRI ORDINI DI ISTRUZIONE NON UNIVERSITARIA</t>
  </si>
  <si>
    <t>Titolo 2 – SPESE IN CONTO CAPITALE</t>
  </si>
  <si>
    <t>04.06</t>
  </si>
  <si>
    <t>SERVIZI AUSILIARI ALL’ISTRUZIONE</t>
  </si>
  <si>
    <t>'04.06.103</t>
  </si>
  <si>
    <t>Generi alimentari ed altri beni e materiali di consumo  per studenti BES</t>
  </si>
  <si>
    <t>Acquisto di servizi destinati a studenti BES</t>
  </si>
  <si>
    <t>Convenzioni ed altri servizi per assistenza studenti BES</t>
  </si>
  <si>
    <t>Spese per l’affidamento a sogg. esterni dei compiti di assist. Agli alunni disabili</t>
  </si>
  <si>
    <t>'04.06.202</t>
  </si>
  <si>
    <t>Impianti e macchinari per studenti BES</t>
  </si>
  <si>
    <t>Attrezzature e Postazioni di lavoro hardware per studenti BES</t>
  </si>
  <si>
    <t xml:space="preserve">Altri beni materiali per studenti BES </t>
  </si>
  <si>
    <t>06 – SERVIZI AUSILIARI ALL’ISTRUZIONE</t>
  </si>
  <si>
    <t>04 – ISTRUZIONE E DIRITTO ALLO STUDIO</t>
  </si>
  <si>
    <t>MISSIONE: 20 – Fondi e accantonamenti</t>
  </si>
  <si>
    <t>OGGETTO DELLE PREVISIONI</t>
  </si>
  <si>
    <t>20.01</t>
  </si>
  <si>
    <t>FONDI DI RISERVA</t>
  </si>
  <si>
    <t>20.01.110</t>
  </si>
  <si>
    <t xml:space="preserve">Fondo di riserva spese obbligatorie </t>
  </si>
  <si>
    <t>Fondo di riserva spese impreviste</t>
  </si>
  <si>
    <t>Fondo di riserva</t>
  </si>
  <si>
    <t>Fondo di riserva di cassa</t>
  </si>
  <si>
    <t>01 – FONDI DI RISERVA</t>
  </si>
  <si>
    <t>20.02</t>
  </si>
  <si>
    <t>FONDO CREDITI DI DUBBIA ESIGIBILITA’</t>
  </si>
  <si>
    <t>Fondo crediti di dubbia e difficile esazione di parte corrente</t>
  </si>
  <si>
    <t>20.01.205</t>
  </si>
  <si>
    <t>Altre spese in conto capitale</t>
  </si>
  <si>
    <t>Fondo crediti di dubbia e difficile esazione in c/capitale</t>
  </si>
  <si>
    <t>02 – FONDO CREDITI DI DUBBIA ESIGIBILITA’</t>
  </si>
  <si>
    <t>20 – FONDI E ACCANTONAMENTI</t>
  </si>
  <si>
    <t>TOTALE GENERALE DELLE SPESE</t>
  </si>
  <si>
    <t>BILANCIO DI PREVISIONE</t>
  </si>
  <si>
    <t>ENTRATE</t>
  </si>
  <si>
    <t>TITOLO
TIPOLOGIA</t>
  </si>
  <si>
    <t xml:space="preserve"> </t>
  </si>
  <si>
    <t>VARIAZIONI 
2023</t>
  </si>
  <si>
    <t xml:space="preserve">Utilizzo avanzo di Amministrazione </t>
  </si>
  <si>
    <t xml:space="preserve"> - di cui avanzo vincolato </t>
  </si>
  <si>
    <t>TITOLO 2:</t>
  </si>
  <si>
    <t>20101</t>
  </si>
  <si>
    <t>Tipologia 101: Trasferimenti correnti da Amministrazioni pubbliche</t>
  </si>
  <si>
    <t>Tipologia 102: Trasferimenti correnti da Famiglie</t>
  </si>
  <si>
    <t>Tipologia 103: Trasferimenti correnti da Imprese</t>
  </si>
  <si>
    <t>20104</t>
  </si>
  <si>
    <t>Tipologia 104: Trasferimenti correnti da Istituzioni Sociali Private</t>
  </si>
  <si>
    <t>20105</t>
  </si>
  <si>
    <t>Tipologia 105: Trasferimenti correnti dall'Unione europea e dal Resto del Mondo</t>
  </si>
  <si>
    <t>TITOLO 2</t>
  </si>
  <si>
    <t>TITOLO 3:</t>
  </si>
  <si>
    <t>Entrate extratributarie</t>
  </si>
  <si>
    <t>30100</t>
  </si>
  <si>
    <t>Tipologia 100: Vendita di beni e servizi e proventi derivanti dalla gestione dei beni</t>
  </si>
  <si>
    <t>30300</t>
  </si>
  <si>
    <t>Tipologia 300: Interessi attivi</t>
  </si>
  <si>
    <t>30500</t>
  </si>
  <si>
    <t>Tipologia 500: Rimborsi e altre entrate correnti</t>
  </si>
  <si>
    <t>TITOLO 3</t>
  </si>
  <si>
    <t>TITOLO 4:</t>
  </si>
  <si>
    <t>Entrate in conto capitale</t>
  </si>
  <si>
    <t>40200</t>
  </si>
  <si>
    <t>Tipologia 200: Contributi agli investimenti</t>
  </si>
  <si>
    <t>40400</t>
  </si>
  <si>
    <t>Tipologia 400: Entrate da alienazione di beni materiali e immateriali</t>
  </si>
  <si>
    <t>40500</t>
  </si>
  <si>
    <t>Tipologia 500: Altre entrate in conto capitale</t>
  </si>
  <si>
    <t xml:space="preserve">       TITOLO 4</t>
  </si>
  <si>
    <t>VARIAZIONI AL BILANCIO 2019-2021 A SEGUITO DEL RIACCERTAMENTO ORDINARIO DEI RESIDUI</t>
  </si>
  <si>
    <t>MISSIONE, PROGRAMMA, TITOLO</t>
  </si>
  <si>
    <t>VARIAZIONI 2023</t>
  </si>
  <si>
    <t xml:space="preserve">DISAVANZO DI AMMINISTRAZIONE </t>
  </si>
  <si>
    <t>MISSIONE</t>
  </si>
  <si>
    <t>01</t>
  </si>
  <si>
    <t xml:space="preserve">Servizi istituzionali, generali e di gestione </t>
  </si>
  <si>
    <t>0101</t>
  </si>
  <si>
    <t>Programma</t>
  </si>
  <si>
    <t>Organi istituzionali</t>
  </si>
  <si>
    <t>Titolo 1</t>
  </si>
  <si>
    <t>Spese correnti</t>
  </si>
  <si>
    <t>Totale Programma</t>
  </si>
  <si>
    <t>0103</t>
  </si>
  <si>
    <t>03</t>
  </si>
  <si>
    <t>Gestione economica, finanziaria,  programmazione, provveditorato</t>
  </si>
  <si>
    <t xml:space="preserve">Gestione economica, finanziaria,  programmazione, provveditorato </t>
  </si>
  <si>
    <t>0108</t>
  </si>
  <si>
    <t>08</t>
  </si>
  <si>
    <t xml:space="preserve"> Statistica e sistemi informativi</t>
  </si>
  <si>
    <t>0111</t>
  </si>
  <si>
    <t>11</t>
  </si>
  <si>
    <t>Altri servizi generali</t>
  </si>
  <si>
    <t>TOTALE MISSIONE 01</t>
  </si>
  <si>
    <t>04</t>
  </si>
  <si>
    <t>Istruzione e diritto allo studio</t>
  </si>
  <si>
    <t>0402</t>
  </si>
  <si>
    <t>02</t>
  </si>
  <si>
    <t>Altri ordini di istruzione non universitaria</t>
  </si>
  <si>
    <t>Titolo 2</t>
  </si>
  <si>
    <t>Spese in conto capitale</t>
  </si>
  <si>
    <t xml:space="preserve">0406 </t>
  </si>
  <si>
    <t xml:space="preserve">06 </t>
  </si>
  <si>
    <t>Servizi ausiliari all’istruzione</t>
  </si>
  <si>
    <t>TOTALE MISSIONE 04</t>
  </si>
  <si>
    <t>20</t>
  </si>
  <si>
    <t>Fondi e accantonamenti</t>
  </si>
  <si>
    <t>Fondo crediti di dubbia esigibilità</t>
  </si>
  <si>
    <t>TOTALE MISSIONE 20</t>
  </si>
  <si>
    <t>TOTALE MISSIONI</t>
  </si>
  <si>
    <t>VARIAZIONI AL BILANCIO 2022-2024 A SEGUITO DEL RIACCERTAMENTO ORDINARIO DEI RESIDUI</t>
  </si>
  <si>
    <t>Fondo di Cassa all'1/1/2022</t>
  </si>
  <si>
    <t xml:space="preserve">         VARIAZIONI 2024</t>
  </si>
  <si>
    <t>VARIAZIONI
2022</t>
  </si>
  <si>
    <t>VARIAZIONI 
2024</t>
  </si>
  <si>
    <t>VARIAZIONI 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</si>
</sst>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8.5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.5"/>
      <name val="Calibri"/>
      <family val="2"/>
    </font>
    <font>
      <b/>
      <sz val="9.5"/>
      <name val="Arial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5"/>
      <name val="Arial"/>
      <family val="2"/>
    </font>
    <font>
      <sz val="8.5"/>
      <color indexed="25"/>
      <name val="Arial"/>
      <family val="2"/>
    </font>
    <font>
      <b/>
      <i/>
      <sz val="10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0"/>
      <color indexed="25"/>
      <name val="Arial"/>
      <family val="2"/>
    </font>
    <font>
      <b/>
      <i/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i/>
      <sz val="14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10"/>
      <color indexed="10"/>
      <name val="Calibri"/>
      <family val="2"/>
    </font>
    <font>
      <sz val="10"/>
      <color indexed="53"/>
      <name val="Arial"/>
      <family val="2"/>
    </font>
    <font>
      <b/>
      <sz val="10"/>
      <color indexed="53"/>
      <name val="Calibri"/>
      <family val="2"/>
    </font>
    <font>
      <b/>
      <sz val="10"/>
      <color indexed="53"/>
      <name val="Arial"/>
      <family val="2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trike/>
      <sz val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0"/>
      <color indexed="2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8" borderId="0" applyNumberFormat="0" applyBorder="0" applyAlignment="0" applyProtection="0"/>
    <xf numFmtId="0" fontId="11" fillId="0" borderId="0">
      <alignment/>
      <protection/>
    </xf>
    <xf numFmtId="0" fontId="12" fillId="8" borderId="1" applyNumberFormat="0" applyAlignment="0" applyProtection="0"/>
    <xf numFmtId="9" fontId="0" fillId="0" borderId="0" applyFill="0" applyBorder="0" applyAlignment="0" applyProtection="0"/>
    <xf numFmtId="0" fontId="0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10" borderId="0" xfId="0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7" fillId="11" borderId="2" xfId="0" applyFont="1" applyFill="1" applyBorder="1" applyAlignment="1">
      <alignment horizontal="left" vertical="center" wrapText="1"/>
    </xf>
    <xf numFmtId="0" fontId="18" fillId="11" borderId="2" xfId="0" applyFont="1" applyFill="1" applyBorder="1" applyAlignment="1">
      <alignment horizontal="center" vertical="center" wrapText="1"/>
    </xf>
    <xf numFmtId="4" fontId="18" fillId="11" borderId="2" xfId="0" applyNumberFormat="1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left" wrapText="1"/>
    </xf>
    <xf numFmtId="2" fontId="20" fillId="11" borderId="2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 wrapText="1"/>
    </xf>
    <xf numFmtId="2" fontId="13" fillId="0" borderId="3" xfId="0" applyNumberFormat="1" applyFont="1" applyFill="1" applyBorder="1" applyAlignment="1">
      <alignment horizontal="left"/>
    </xf>
    <xf numFmtId="4" fontId="0" fillId="0" borderId="3" xfId="0" applyNumberFormat="1" applyFont="1" applyFill="1" applyBorder="1" applyAlignment="1" applyProtection="1">
      <alignment horizontal="right" wrapText="1"/>
      <protection locked="0"/>
    </xf>
    <xf numFmtId="4" fontId="0" fillId="0" borderId="3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Alignment="1">
      <alignment/>
    </xf>
    <xf numFmtId="0" fontId="13" fillId="0" borderId="3" xfId="0" applyFont="1" applyFill="1" applyBorder="1" applyAlignment="1">
      <alignment horizontal="left" wrapText="1"/>
    </xf>
    <xf numFmtId="0" fontId="18" fillId="0" borderId="3" xfId="0" applyFont="1" applyFill="1" applyBorder="1" applyAlignment="1">
      <alignment horizontal="left" wrapText="1"/>
    </xf>
    <xf numFmtId="0" fontId="24" fillId="0" borderId="3" xfId="0" applyFont="1" applyFill="1" applyBorder="1" applyAlignment="1">
      <alignment horizontal="left" wrapText="1"/>
    </xf>
    <xf numFmtId="2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5" fillId="1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wrapText="1"/>
    </xf>
    <xf numFmtId="0" fontId="26" fillId="0" borderId="3" xfId="0" applyFont="1" applyFill="1" applyBorder="1" applyAlignment="1" applyProtection="1">
      <alignment horizontal="left" wrapText="1"/>
      <protection locked="0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10" borderId="3" xfId="0" applyFont="1" applyFill="1" applyBorder="1" applyAlignment="1">
      <alignment horizontal="right" vertical="center" wrapText="1"/>
    </xf>
    <xf numFmtId="0" fontId="0" fillId="10" borderId="3" xfId="0" applyFont="1" applyFill="1" applyBorder="1" applyAlignment="1">
      <alignment horizontal="left" wrapText="1"/>
    </xf>
    <xf numFmtId="0" fontId="0" fillId="10" borderId="3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wrapText="1"/>
    </xf>
    <xf numFmtId="0" fontId="0" fillId="10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/>
    </xf>
    <xf numFmtId="0" fontId="0" fillId="10" borderId="3" xfId="0" applyFont="1" applyFill="1" applyBorder="1" applyAlignment="1">
      <alignment horizontal="right" vertical="top" wrapText="1"/>
    </xf>
    <xf numFmtId="0" fontId="0" fillId="10" borderId="3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/>
    </xf>
    <xf numFmtId="0" fontId="18" fillId="0" borderId="6" xfId="0" applyFont="1" applyFill="1" applyBorder="1" applyAlignment="1">
      <alignment horizontal="left" wrapText="1"/>
    </xf>
    <xf numFmtId="0" fontId="26" fillId="0" borderId="6" xfId="0" applyFont="1" applyFill="1" applyBorder="1" applyAlignment="1" applyProtection="1">
      <alignment horizontal="left" wrapText="1"/>
      <protection locked="0"/>
    </xf>
    <xf numFmtId="2" fontId="0" fillId="0" borderId="6" xfId="0" applyNumberFormat="1" applyFont="1" applyFill="1" applyBorder="1" applyAlignment="1" applyProtection="1">
      <alignment horizontal="right" wrapText="1"/>
      <protection locked="0"/>
    </xf>
    <xf numFmtId="2" fontId="28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right" vertical="top" wrapText="1"/>
    </xf>
    <xf numFmtId="0" fontId="0" fillId="10" borderId="3" xfId="0" applyFont="1" applyFill="1" applyBorder="1" applyAlignment="1">
      <alignment horizontal="left" vertical="center" wrapText="1"/>
    </xf>
    <xf numFmtId="2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 wrapText="1"/>
    </xf>
    <xf numFmtId="0" fontId="26" fillId="0" borderId="3" xfId="0" applyFont="1" applyBorder="1" applyAlignment="1" applyProtection="1">
      <alignment/>
      <protection locked="0"/>
    </xf>
    <xf numFmtId="0" fontId="0" fillId="0" borderId="3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left" vertical="center" wrapText="1"/>
    </xf>
    <xf numFmtId="0" fontId="26" fillId="0" borderId="6" xfId="0" applyFont="1" applyBorder="1" applyAlignment="1" applyProtection="1">
      <alignment/>
      <protection locked="0"/>
    </xf>
    <xf numFmtId="0" fontId="27" fillId="0" borderId="3" xfId="0" applyFont="1" applyFill="1" applyBorder="1" applyAlignment="1">
      <alignment horizontal="left" wrapText="1"/>
    </xf>
    <xf numFmtId="0" fontId="2" fillId="12" borderId="7" xfId="0" applyFont="1" applyFill="1" applyBorder="1" applyAlignment="1">
      <alignment horizontal="left" wrapText="1"/>
    </xf>
    <xf numFmtId="0" fontId="26" fillId="12" borderId="7" xfId="0" applyFont="1" applyFill="1" applyBorder="1" applyAlignment="1">
      <alignment horizontal="left" wrapText="1"/>
    </xf>
    <xf numFmtId="2" fontId="18" fillId="12" borderId="7" xfId="0" applyNumberFormat="1" applyFont="1" applyFill="1" applyBorder="1" applyAlignment="1">
      <alignment horizontal="right" vertical="center" wrapText="1"/>
    </xf>
    <xf numFmtId="0" fontId="2" fillId="12" borderId="8" xfId="0" applyFont="1" applyFill="1" applyBorder="1" applyAlignment="1">
      <alignment horizontal="left" wrapText="1"/>
    </xf>
    <xf numFmtId="0" fontId="26" fillId="12" borderId="8" xfId="0" applyFont="1" applyFill="1" applyBorder="1" applyAlignment="1">
      <alignment horizontal="left" wrapText="1"/>
    </xf>
    <xf numFmtId="4" fontId="2" fillId="12" borderId="8" xfId="0" applyNumberFormat="1" applyFont="1" applyFill="1" applyBorder="1" applyAlignment="1">
      <alignment horizontal="right" wrapText="1"/>
    </xf>
    <xf numFmtId="0" fontId="2" fillId="12" borderId="9" xfId="0" applyFont="1" applyFill="1" applyBorder="1" applyAlignment="1">
      <alignment horizontal="left" wrapText="1"/>
    </xf>
    <xf numFmtId="0" fontId="26" fillId="12" borderId="9" xfId="0" applyFont="1" applyFill="1" applyBorder="1" applyAlignment="1">
      <alignment horizontal="left" wrapText="1"/>
    </xf>
    <xf numFmtId="4" fontId="2" fillId="12" borderId="9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wrapText="1"/>
    </xf>
    <xf numFmtId="0" fontId="18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 applyProtection="1">
      <alignment horizontal="right" wrapText="1"/>
      <protection locked="0"/>
    </xf>
    <xf numFmtId="0" fontId="29" fillId="0" borderId="3" xfId="0" applyFont="1" applyFill="1" applyBorder="1" applyAlignment="1">
      <alignment horizontal="left" wrapText="1"/>
    </xf>
    <xf numFmtId="0" fontId="26" fillId="10" borderId="3" xfId="0" applyFont="1" applyFill="1" applyBorder="1" applyAlignment="1" applyProtection="1">
      <alignment horizontal="left" wrapText="1"/>
      <protection locked="0"/>
    </xf>
    <xf numFmtId="2" fontId="0" fillId="10" borderId="3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3" xfId="0" applyNumberFormat="1" applyFont="1" applyFill="1" applyBorder="1" applyAlignment="1" applyProtection="1">
      <alignment horizontal="right"/>
      <protection locked="0"/>
    </xf>
    <xf numFmtId="0" fontId="27" fillId="0" borderId="3" xfId="0" applyFont="1" applyBorder="1" applyAlignment="1">
      <alignment/>
    </xf>
    <xf numFmtId="0" fontId="13" fillId="0" borderId="6" xfId="0" applyFont="1" applyFill="1" applyBorder="1" applyAlignment="1" applyProtection="1">
      <alignment horizontal="left" wrapText="1"/>
      <protection locked="0"/>
    </xf>
    <xf numFmtId="2" fontId="0" fillId="0" borderId="6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 applyProtection="1">
      <alignment horizontal="left" wrapText="1"/>
      <protection locked="0"/>
    </xf>
    <xf numFmtId="2" fontId="0" fillId="0" borderId="10" xfId="0" applyNumberFormat="1" applyFont="1" applyFill="1" applyBorder="1" applyAlignment="1" applyProtection="1">
      <alignment horizontal="right"/>
      <protection locked="0"/>
    </xf>
    <xf numFmtId="0" fontId="18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 applyProtection="1">
      <alignment horizontal="right" wrapText="1"/>
      <protection locked="0"/>
    </xf>
    <xf numFmtId="0" fontId="25" fillId="0" borderId="3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2" fontId="28" fillId="0" borderId="3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Alignment="1" applyProtection="1">
      <alignment/>
      <protection locked="0"/>
    </xf>
    <xf numFmtId="0" fontId="27" fillId="0" borderId="3" xfId="0" applyFont="1" applyBorder="1" applyAlignment="1">
      <alignment horizontal="left"/>
    </xf>
    <xf numFmtId="2" fontId="0" fillId="12" borderId="7" xfId="0" applyNumberFormat="1" applyFont="1" applyFill="1" applyBorder="1" applyAlignment="1">
      <alignment horizontal="center" wrapText="1"/>
    </xf>
    <xf numFmtId="0" fontId="18" fillId="12" borderId="7" xfId="0" applyFont="1" applyFill="1" applyBorder="1" applyAlignment="1">
      <alignment horizontal="left" wrapText="1"/>
    </xf>
    <xf numFmtId="4" fontId="18" fillId="12" borderId="7" xfId="0" applyNumberFormat="1" applyFont="1" applyFill="1" applyBorder="1" applyAlignment="1">
      <alignment horizontal="center" wrapText="1"/>
    </xf>
    <xf numFmtId="0" fontId="13" fillId="12" borderId="7" xfId="0" applyFont="1" applyFill="1" applyBorder="1" applyAlignment="1">
      <alignment horizontal="left" wrapText="1"/>
    </xf>
    <xf numFmtId="2" fontId="18" fillId="12" borderId="7" xfId="0" applyNumberFormat="1" applyFont="1" applyFill="1" applyBorder="1" applyAlignment="1">
      <alignment horizontal="right"/>
    </xf>
    <xf numFmtId="2" fontId="0" fillId="12" borderId="8" xfId="0" applyNumberFormat="1" applyFont="1" applyFill="1" applyBorder="1" applyAlignment="1">
      <alignment horizontal="center" wrapText="1"/>
    </xf>
    <xf numFmtId="0" fontId="18" fillId="12" borderId="8" xfId="0" applyFont="1" applyFill="1" applyBorder="1" applyAlignment="1">
      <alignment horizontal="left" wrapText="1"/>
    </xf>
    <xf numFmtId="4" fontId="18" fillId="12" borderId="8" xfId="0" applyNumberFormat="1" applyFont="1" applyFill="1" applyBorder="1" applyAlignment="1">
      <alignment horizontal="center" wrapText="1"/>
    </xf>
    <xf numFmtId="0" fontId="13" fillId="12" borderId="8" xfId="0" applyFont="1" applyFill="1" applyBorder="1" applyAlignment="1">
      <alignment horizontal="left" wrapText="1"/>
    </xf>
    <xf numFmtId="4" fontId="18" fillId="12" borderId="8" xfId="0" applyNumberFormat="1" applyFont="1" applyFill="1" applyBorder="1" applyAlignment="1">
      <alignment horizontal="right" wrapText="1"/>
    </xf>
    <xf numFmtId="2" fontId="0" fillId="12" borderId="9" xfId="0" applyNumberFormat="1" applyFont="1" applyFill="1" applyBorder="1" applyAlignment="1">
      <alignment horizontal="center" wrapText="1"/>
    </xf>
    <xf numFmtId="0" fontId="0" fillId="12" borderId="9" xfId="0" applyFont="1" applyFill="1" applyBorder="1" applyAlignment="1">
      <alignment horizontal="left" wrapText="1"/>
    </xf>
    <xf numFmtId="4" fontId="0" fillId="12" borderId="9" xfId="0" applyNumberFormat="1" applyFont="1" applyFill="1" applyBorder="1" applyAlignment="1">
      <alignment horizontal="center" wrapText="1"/>
    </xf>
    <xf numFmtId="0" fontId="13" fillId="12" borderId="9" xfId="0" applyFont="1" applyFill="1" applyBorder="1" applyAlignment="1">
      <alignment horizontal="left" wrapText="1"/>
    </xf>
    <xf numFmtId="4" fontId="18" fillId="12" borderId="9" xfId="0" applyNumberFormat="1" applyFont="1" applyFill="1" applyBorder="1" applyAlignment="1">
      <alignment horizontal="right" wrapText="1"/>
    </xf>
    <xf numFmtId="2" fontId="18" fillId="12" borderId="9" xfId="0" applyNumberFormat="1" applyFont="1" applyFill="1" applyBorder="1" applyAlignment="1">
      <alignment horizontal="right"/>
    </xf>
    <xf numFmtId="0" fontId="30" fillId="0" borderId="1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2" fontId="30" fillId="0" borderId="0" xfId="0" applyNumberFormat="1" applyFont="1" applyFill="1" applyBorder="1" applyAlignment="1">
      <alignment horizontal="right"/>
    </xf>
    <xf numFmtId="2" fontId="30" fillId="0" borderId="12" xfId="0" applyNumberFormat="1" applyFont="1" applyFill="1" applyBorder="1" applyAlignment="1">
      <alignment horizontal="right"/>
    </xf>
    <xf numFmtId="0" fontId="18" fillId="0" borderId="3" xfId="0" applyFont="1" applyBorder="1" applyAlignment="1">
      <alignment horizontal="left"/>
    </xf>
    <xf numFmtId="0" fontId="18" fillId="0" borderId="3" xfId="0" applyFont="1" applyBorder="1" applyAlignment="1">
      <alignment/>
    </xf>
    <xf numFmtId="0" fontId="13" fillId="0" borderId="3" xfId="0" applyFont="1" applyBorder="1" applyAlignment="1" applyProtection="1">
      <alignment/>
      <protection locked="0"/>
    </xf>
    <xf numFmtId="4" fontId="0" fillId="0" borderId="3" xfId="0" applyNumberFormat="1" applyFont="1" applyBorder="1" applyAlignment="1" applyProtection="1">
      <alignment horizontal="right"/>
      <protection locked="0"/>
    </xf>
    <xf numFmtId="0" fontId="25" fillId="0" borderId="3" xfId="0" applyFont="1" applyBorder="1" applyAlignment="1">
      <alignment horizontal="left"/>
    </xf>
    <xf numFmtId="0" fontId="25" fillId="0" borderId="3" xfId="0" applyFont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wrapText="1"/>
      <protection locked="0"/>
    </xf>
    <xf numFmtId="2" fontId="0" fillId="0" borderId="3" xfId="0" applyNumberFormat="1" applyFont="1" applyFill="1" applyBorder="1" applyAlignment="1" applyProtection="1">
      <alignment horizontal="center" wrapText="1"/>
      <protection locked="0"/>
    </xf>
    <xf numFmtId="0" fontId="0" fillId="10" borderId="3" xfId="0" applyFont="1" applyFill="1" applyBorder="1" applyAlignment="1">
      <alignment horizontal="center" wrapText="1"/>
    </xf>
    <xf numFmtId="0" fontId="13" fillId="10" borderId="3" xfId="0" applyFont="1" applyFill="1" applyBorder="1" applyAlignment="1" applyProtection="1">
      <alignment horizontal="left" wrapText="1"/>
      <protection locked="0"/>
    </xf>
    <xf numFmtId="0" fontId="0" fillId="10" borderId="3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 vertical="center" wrapText="1"/>
    </xf>
    <xf numFmtId="0" fontId="0" fillId="12" borderId="7" xfId="0" applyFont="1" applyFill="1" applyBorder="1" applyAlignment="1">
      <alignment horizontal="left" wrapText="1"/>
    </xf>
    <xf numFmtId="0" fontId="13" fillId="12" borderId="7" xfId="0" applyFont="1" applyFill="1" applyBorder="1" applyAlignment="1">
      <alignment/>
    </xf>
    <xf numFmtId="0" fontId="18" fillId="12" borderId="7" xfId="0" applyFont="1" applyFill="1" applyBorder="1" applyAlignment="1">
      <alignment horizontal="right"/>
    </xf>
    <xf numFmtId="0" fontId="0" fillId="12" borderId="8" xfId="0" applyFont="1" applyFill="1" applyBorder="1" applyAlignment="1">
      <alignment horizontal="left" wrapText="1"/>
    </xf>
    <xf numFmtId="0" fontId="18" fillId="12" borderId="9" xfId="0" applyFont="1" applyFill="1" applyBorder="1" applyAlignment="1">
      <alignment horizontal="left" wrapText="1"/>
    </xf>
    <xf numFmtId="4" fontId="18" fillId="12" borderId="9" xfId="0" applyNumberFormat="1" applyFont="1" applyFill="1" applyBorder="1" applyAlignment="1">
      <alignment horizontal="center" wrapText="1"/>
    </xf>
    <xf numFmtId="2" fontId="18" fillId="12" borderId="9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4" fontId="18" fillId="0" borderId="0" xfId="0" applyNumberFormat="1" applyFont="1" applyFill="1" applyBorder="1" applyAlignment="1">
      <alignment horizontal="right" wrapText="1"/>
    </xf>
    <xf numFmtId="2" fontId="18" fillId="0" borderId="0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wrapText="1"/>
    </xf>
    <xf numFmtId="4" fontId="18" fillId="0" borderId="14" xfId="0" applyNumberFormat="1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>
      <alignment horizontal="left" wrapText="1"/>
    </xf>
    <xf numFmtId="4" fontId="18" fillId="0" borderId="7" xfId="0" applyNumberFormat="1" applyFont="1" applyFill="1" applyBorder="1" applyAlignment="1">
      <alignment horizontal="right"/>
    </xf>
    <xf numFmtId="4" fontId="18" fillId="0" borderId="14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 wrapText="1"/>
    </xf>
    <xf numFmtId="4" fontId="18" fillId="0" borderId="16" xfId="0" applyNumberFormat="1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left" wrapText="1"/>
    </xf>
    <xf numFmtId="4" fontId="18" fillId="0" borderId="9" xfId="0" applyNumberFormat="1" applyFont="1" applyFill="1" applyBorder="1" applyAlignment="1">
      <alignment horizontal="right"/>
    </xf>
    <xf numFmtId="4" fontId="18" fillId="0" borderId="16" xfId="0" applyNumberFormat="1" applyFont="1" applyFill="1" applyBorder="1" applyAlignment="1">
      <alignment horizontal="right" wrapText="1"/>
    </xf>
    <xf numFmtId="4" fontId="18" fillId="0" borderId="17" xfId="0" applyNumberFormat="1" applyFont="1" applyFill="1" applyBorder="1" applyAlignment="1">
      <alignment horizontal="right" wrapText="1"/>
    </xf>
    <xf numFmtId="0" fontId="15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4" fontId="1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vertical="center" wrapText="1"/>
    </xf>
    <xf numFmtId="4" fontId="30" fillId="0" borderId="19" xfId="0" applyNumberFormat="1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 wrapText="1"/>
    </xf>
    <xf numFmtId="4" fontId="0" fillId="0" borderId="19" xfId="0" applyNumberFormat="1" applyFont="1" applyBorder="1" applyAlignment="1" applyProtection="1">
      <alignment horizontal="center" vertical="center" wrapText="1"/>
      <protection locked="0"/>
    </xf>
    <xf numFmtId="0" fontId="34" fillId="13" borderId="20" xfId="0" applyFont="1" applyFill="1" applyBorder="1" applyAlignment="1">
      <alignment horizontal="center" wrapText="1"/>
    </xf>
    <xf numFmtId="0" fontId="18" fillId="13" borderId="6" xfId="0" applyFont="1" applyFill="1" applyBorder="1" applyAlignment="1">
      <alignment horizontal="center" wrapText="1"/>
    </xf>
    <xf numFmtId="4" fontId="18" fillId="13" borderId="6" xfId="0" applyNumberFormat="1" applyFont="1" applyFill="1" applyBorder="1" applyAlignment="1">
      <alignment horizontal="center" wrapText="1"/>
    </xf>
    <xf numFmtId="0" fontId="18" fillId="13" borderId="21" xfId="0" applyFont="1" applyFill="1" applyBorder="1" applyAlignment="1">
      <alignment wrapText="1"/>
    </xf>
    <xf numFmtId="2" fontId="18" fillId="13" borderId="6" xfId="0" applyNumberFormat="1" applyFont="1" applyFill="1" applyBorder="1" applyAlignment="1">
      <alignment horizontal="center" vertical="center" wrapText="1"/>
    </xf>
    <xf numFmtId="2" fontId="18" fillId="13" borderId="22" xfId="0" applyNumberFormat="1" applyFont="1" applyFill="1" applyBorder="1" applyAlignment="1">
      <alignment horizontal="center" vertical="center" wrapText="1"/>
    </xf>
    <xf numFmtId="0" fontId="34" fillId="13" borderId="18" xfId="0" applyFont="1" applyFill="1" applyBorder="1" applyAlignment="1">
      <alignment horizontal="center" wrapText="1"/>
    </xf>
    <xf numFmtId="0" fontId="18" fillId="13" borderId="3" xfId="0" applyFont="1" applyFill="1" applyBorder="1" applyAlignment="1">
      <alignment horizontal="center" wrapText="1"/>
    </xf>
    <xf numFmtId="4" fontId="18" fillId="13" borderId="3" xfId="0" applyNumberFormat="1" applyFont="1" applyFill="1" applyBorder="1" applyAlignment="1">
      <alignment horizontal="center" wrapText="1"/>
    </xf>
    <xf numFmtId="0" fontId="18" fillId="13" borderId="0" xfId="0" applyFont="1" applyFill="1" applyBorder="1" applyAlignment="1">
      <alignment wrapText="1"/>
    </xf>
    <xf numFmtId="2" fontId="18" fillId="13" borderId="3" xfId="0" applyNumberFormat="1" applyFont="1" applyFill="1" applyBorder="1" applyAlignment="1">
      <alignment horizontal="center" vertical="center" wrapText="1"/>
    </xf>
    <xf numFmtId="2" fontId="18" fillId="13" borderId="5" xfId="0" applyNumberFormat="1" applyFont="1" applyFill="1" applyBorder="1" applyAlignment="1">
      <alignment horizontal="center" vertical="center" wrapText="1"/>
    </xf>
    <xf numFmtId="0" fontId="34" fillId="13" borderId="23" xfId="0" applyFont="1" applyFill="1" applyBorder="1" applyAlignment="1">
      <alignment horizontal="center" wrapText="1"/>
    </xf>
    <xf numFmtId="0" fontId="18" fillId="13" borderId="10" xfId="0" applyFont="1" applyFill="1" applyBorder="1" applyAlignment="1">
      <alignment horizontal="left" wrapText="1"/>
    </xf>
    <xf numFmtId="4" fontId="18" fillId="13" borderId="10" xfId="0" applyNumberFormat="1" applyFont="1" applyFill="1" applyBorder="1" applyAlignment="1">
      <alignment horizontal="center" wrapText="1"/>
    </xf>
    <xf numFmtId="0" fontId="18" fillId="13" borderId="24" xfId="0" applyFont="1" applyFill="1" applyBorder="1" applyAlignment="1">
      <alignment wrapText="1"/>
    </xf>
    <xf numFmtId="1" fontId="18" fillId="13" borderId="10" xfId="0" applyNumberFormat="1" applyFont="1" applyFill="1" applyBorder="1" applyAlignment="1">
      <alignment horizontal="center" vertical="center" wrapText="1"/>
    </xf>
    <xf numFmtId="1" fontId="18" fillId="13" borderId="25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wrapText="1"/>
    </xf>
    <xf numFmtId="2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>
      <alignment/>
    </xf>
    <xf numFmtId="0" fontId="35" fillId="0" borderId="3" xfId="0" applyFont="1" applyFill="1" applyBorder="1" applyAlignment="1">
      <alignment horizontal="center" wrapText="1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36" fillId="0" borderId="3" xfId="0" applyFont="1" applyFill="1" applyBorder="1" applyAlignment="1">
      <alignment horizontal="center" wrapText="1"/>
    </xf>
    <xf numFmtId="0" fontId="36" fillId="0" borderId="3" xfId="0" applyFont="1" applyFill="1" applyBorder="1" applyAlignment="1">
      <alignment horizontal="left" wrapText="1"/>
    </xf>
    <xf numFmtId="0" fontId="37" fillId="0" borderId="3" xfId="0" applyFont="1" applyFill="1" applyBorder="1" applyAlignment="1">
      <alignment horizontal="center" wrapText="1"/>
    </xf>
    <xf numFmtId="0" fontId="37" fillId="0" borderId="3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38" fillId="0" borderId="3" xfId="0" applyFont="1" applyFill="1" applyBorder="1" applyAlignment="1">
      <alignment/>
    </xf>
    <xf numFmtId="4" fontId="0" fillId="0" borderId="3" xfId="0" applyNumberFormat="1" applyFont="1" applyBorder="1" applyAlignment="1" applyProtection="1">
      <alignment horizontal="center" vertical="center" wrapText="1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18" fillId="4" borderId="6" xfId="0" applyFont="1" applyFill="1" applyBorder="1" applyAlignment="1">
      <alignment horizontal="left" wrapText="1"/>
    </xf>
    <xf numFmtId="4" fontId="18" fillId="4" borderId="6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/>
    </xf>
    <xf numFmtId="2" fontId="0" fillId="4" borderId="6" xfId="0" applyNumberFormat="1" applyFont="1" applyFill="1" applyBorder="1" applyAlignment="1">
      <alignment horizontal="center" vertical="center" wrapText="1"/>
    </xf>
    <xf numFmtId="0" fontId="39" fillId="4" borderId="6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left" wrapText="1"/>
    </xf>
    <xf numFmtId="4" fontId="18" fillId="4" borderId="3" xfId="0" applyNumberFormat="1" applyFont="1" applyFill="1" applyBorder="1" applyAlignment="1">
      <alignment horizontal="center" wrapText="1"/>
    </xf>
    <xf numFmtId="0" fontId="0" fillId="4" borderId="3" xfId="0" applyFont="1" applyFill="1" applyBorder="1" applyAlignment="1">
      <alignment/>
    </xf>
    <xf numFmtId="2" fontId="0" fillId="4" borderId="3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left" wrapText="1"/>
    </xf>
    <xf numFmtId="4" fontId="0" fillId="4" borderId="3" xfId="0" applyNumberFormat="1" applyFont="1" applyFill="1" applyBorder="1" applyAlignment="1">
      <alignment horizontal="center" wrapText="1"/>
    </xf>
    <xf numFmtId="0" fontId="38" fillId="4" borderId="3" xfId="0" applyFont="1" applyFill="1" applyBorder="1" applyAlignment="1">
      <alignment/>
    </xf>
    <xf numFmtId="0" fontId="0" fillId="4" borderId="10" xfId="0" applyFont="1" applyFill="1" applyBorder="1" applyAlignment="1">
      <alignment horizontal="left" wrapText="1"/>
    </xf>
    <xf numFmtId="4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/>
    </xf>
    <xf numFmtId="0" fontId="39" fillId="4" borderId="10" xfId="0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left" wrapText="1"/>
    </xf>
    <xf numFmtId="4" fontId="0" fillId="12" borderId="3" xfId="0" applyNumberFormat="1" applyFont="1" applyFill="1" applyBorder="1" applyAlignment="1">
      <alignment horizontal="center" wrapText="1"/>
    </xf>
    <xf numFmtId="0" fontId="0" fillId="12" borderId="3" xfId="0" applyFont="1" applyFill="1" applyBorder="1" applyAlignment="1">
      <alignment/>
    </xf>
    <xf numFmtId="2" fontId="0" fillId="12" borderId="7" xfId="0" applyNumberFormat="1" applyFont="1" applyFill="1" applyBorder="1" applyAlignment="1">
      <alignment horizontal="center" vertical="center" wrapText="1"/>
    </xf>
    <xf numFmtId="0" fontId="39" fillId="12" borderId="3" xfId="0" applyFont="1" applyFill="1" applyBorder="1" applyAlignment="1">
      <alignment horizontal="center" vertical="center" wrapText="1"/>
    </xf>
    <xf numFmtId="0" fontId="38" fillId="12" borderId="3" xfId="0" applyFont="1" applyFill="1" applyBorder="1" applyAlignment="1">
      <alignment horizontal="left" wrapText="1"/>
    </xf>
    <xf numFmtId="4" fontId="38" fillId="12" borderId="3" xfId="0" applyNumberFormat="1" applyFont="1" applyFill="1" applyBorder="1" applyAlignment="1">
      <alignment horizontal="center" wrapText="1"/>
    </xf>
    <xf numFmtId="2" fontId="0" fillId="12" borderId="8" xfId="0" applyNumberFormat="1" applyFont="1" applyFill="1" applyBorder="1" applyAlignment="1">
      <alignment horizontal="center" vertical="center" wrapText="1"/>
    </xf>
    <xf numFmtId="2" fontId="0" fillId="12" borderId="3" xfId="0" applyNumberFormat="1" applyFont="1" applyFill="1" applyBorder="1" applyAlignment="1">
      <alignment horizontal="center" vertical="center" wrapText="1"/>
    </xf>
    <xf numFmtId="0" fontId="38" fillId="12" borderId="3" xfId="0" applyFont="1" applyFill="1" applyBorder="1" applyAlignment="1">
      <alignment/>
    </xf>
    <xf numFmtId="0" fontId="0" fillId="12" borderId="10" xfId="0" applyFont="1" applyFill="1" applyBorder="1" applyAlignment="1">
      <alignment horizontal="left" wrapText="1"/>
    </xf>
    <xf numFmtId="4" fontId="0" fillId="12" borderId="10" xfId="0" applyNumberFormat="1" applyFont="1" applyFill="1" applyBorder="1" applyAlignment="1">
      <alignment horizontal="center" wrapText="1"/>
    </xf>
    <xf numFmtId="0" fontId="0" fillId="12" borderId="10" xfId="0" applyFont="1" applyFill="1" applyBorder="1" applyAlignment="1">
      <alignment/>
    </xf>
    <xf numFmtId="2" fontId="0" fillId="12" borderId="9" xfId="0" applyNumberFormat="1" applyFont="1" applyFill="1" applyBorder="1" applyAlignment="1">
      <alignment horizontal="center" vertical="center" wrapText="1"/>
    </xf>
    <xf numFmtId="0" fontId="39" fillId="12" borderId="1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/>
    </xf>
    <xf numFmtId="2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ont="1" applyFill="1" applyBorder="1" applyAlignment="1">
      <alignment horizontal="left" wrapText="1"/>
    </xf>
    <xf numFmtId="0" fontId="38" fillId="0" borderId="3" xfId="0" applyFont="1" applyBorder="1" applyAlignment="1" applyProtection="1">
      <alignment horizontal="center" vertical="center" wrapText="1"/>
      <protection locked="0"/>
    </xf>
    <xf numFmtId="0" fontId="38" fillId="0" borderId="3" xfId="0" applyFont="1" applyFill="1" applyBorder="1" applyAlignment="1" applyProtection="1">
      <alignment horizontal="center" vertical="center" wrapText="1"/>
      <protection locked="0"/>
    </xf>
    <xf numFmtId="2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8" fillId="13" borderId="6" xfId="0" applyFont="1" applyFill="1" applyBorder="1" applyAlignment="1">
      <alignment horizontal="left" wrapText="1"/>
    </xf>
    <xf numFmtId="0" fontId="0" fillId="13" borderId="6" xfId="0" applyFont="1" applyFill="1" applyBorder="1" applyAlignment="1">
      <alignment/>
    </xf>
    <xf numFmtId="2" fontId="0" fillId="13" borderId="6" xfId="0" applyNumberFormat="1" applyFont="1" applyFill="1" applyBorder="1" applyAlignment="1">
      <alignment horizontal="center" vertical="center" wrapText="1"/>
    </xf>
    <xf numFmtId="0" fontId="0" fillId="13" borderId="6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wrapText="1"/>
    </xf>
    <xf numFmtId="0" fontId="18" fillId="13" borderId="3" xfId="0" applyFont="1" applyFill="1" applyBorder="1" applyAlignment="1">
      <alignment horizontal="left" wrapText="1"/>
    </xf>
    <xf numFmtId="0" fontId="0" fillId="13" borderId="3" xfId="0" applyFont="1" applyFill="1" applyBorder="1" applyAlignment="1">
      <alignment/>
    </xf>
    <xf numFmtId="4" fontId="0" fillId="13" borderId="3" xfId="0" applyNumberFormat="1" applyFont="1" applyFill="1" applyBorder="1" applyAlignment="1">
      <alignment horizontal="center" vertical="center" wrapText="1"/>
    </xf>
    <xf numFmtId="0" fontId="0" fillId="13" borderId="3" xfId="0" applyFont="1" applyFill="1" applyBorder="1" applyAlignment="1">
      <alignment horizontal="left" wrapText="1"/>
    </xf>
    <xf numFmtId="4" fontId="0" fillId="13" borderId="3" xfId="0" applyNumberFormat="1" applyFont="1" applyFill="1" applyBorder="1" applyAlignment="1">
      <alignment horizontal="center" wrapText="1"/>
    </xf>
    <xf numFmtId="0" fontId="38" fillId="13" borderId="3" xfId="0" applyFont="1" applyFill="1" applyBorder="1" applyAlignment="1">
      <alignment/>
    </xf>
    <xf numFmtId="0" fontId="0" fillId="13" borderId="3" xfId="0" applyFont="1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left" wrapText="1"/>
    </xf>
    <xf numFmtId="4" fontId="0" fillId="12" borderId="6" xfId="0" applyNumberFormat="1" applyFont="1" applyFill="1" applyBorder="1" applyAlignment="1">
      <alignment horizontal="center" wrapText="1"/>
    </xf>
    <xf numFmtId="0" fontId="0" fillId="12" borderId="6" xfId="0" applyFont="1" applyFill="1" applyBorder="1" applyAlignment="1">
      <alignment/>
    </xf>
    <xf numFmtId="2" fontId="0" fillId="12" borderId="6" xfId="0" applyNumberFormat="1" applyFont="1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center" wrapText="1"/>
    </xf>
    <xf numFmtId="4" fontId="0" fillId="12" borderId="3" xfId="0" applyNumberFormat="1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wrapText="1"/>
    </xf>
    <xf numFmtId="0" fontId="35" fillId="0" borderId="6" xfId="0" applyFont="1" applyFill="1" applyBorder="1" applyAlignment="1">
      <alignment horizontal="left" wrapText="1"/>
    </xf>
    <xf numFmtId="2" fontId="0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49" fontId="35" fillId="0" borderId="3" xfId="0" applyNumberFormat="1" applyFont="1" applyFill="1" applyBorder="1" applyAlignment="1">
      <alignment horizontal="left" wrapText="1"/>
    </xf>
    <xf numFmtId="0" fontId="35" fillId="0" borderId="3" xfId="0" applyFont="1" applyFill="1" applyBorder="1" applyAlignment="1">
      <alignment horizontal="left" wrapText="1"/>
    </xf>
    <xf numFmtId="0" fontId="29" fillId="0" borderId="3" xfId="0" applyFont="1" applyFill="1" applyBorder="1" applyAlignment="1">
      <alignment horizontal="center" wrapText="1"/>
    </xf>
    <xf numFmtId="0" fontId="38" fillId="13" borderId="6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left" wrapText="1"/>
    </xf>
    <xf numFmtId="4" fontId="2" fillId="13" borderId="3" xfId="0" applyNumberFormat="1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center" wrapText="1"/>
    </xf>
    <xf numFmtId="0" fontId="38" fillId="0" borderId="3" xfId="0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left" wrapText="1"/>
    </xf>
    <xf numFmtId="4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Fill="1" applyBorder="1" applyAlignment="1">
      <alignment horizontal="center" vertical="top" wrapText="1"/>
    </xf>
    <xf numFmtId="4" fontId="0" fillId="4" borderId="6" xfId="0" applyNumberFormat="1" applyFont="1" applyFill="1" applyBorder="1" applyAlignment="1">
      <alignment horizontal="center" vertical="center" wrapText="1"/>
    </xf>
    <xf numFmtId="4" fontId="0" fillId="4" borderId="3" xfId="0" applyNumberFormat="1" applyFont="1" applyFill="1" applyBorder="1" applyAlignment="1">
      <alignment horizontal="center" vertical="center" wrapText="1"/>
    </xf>
    <xf numFmtId="4" fontId="0" fillId="12" borderId="6" xfId="0" applyNumberFormat="1" applyFont="1" applyFill="1" applyBorder="1" applyAlignment="1">
      <alignment horizontal="center" vertical="center" wrapText="1"/>
    </xf>
    <xf numFmtId="0" fontId="18" fillId="14" borderId="6" xfId="0" applyFont="1" applyFill="1" applyBorder="1" applyAlignment="1">
      <alignment horizontal="left" wrapText="1"/>
    </xf>
    <xf numFmtId="4" fontId="18" fillId="14" borderId="6" xfId="0" applyNumberFormat="1" applyFont="1" applyFill="1" applyBorder="1" applyAlignment="1">
      <alignment horizontal="center" wrapText="1"/>
    </xf>
    <xf numFmtId="0" fontId="0" fillId="14" borderId="6" xfId="0" applyFont="1" applyFill="1" applyBorder="1" applyAlignment="1">
      <alignment/>
    </xf>
    <xf numFmtId="4" fontId="0" fillId="14" borderId="6" xfId="0" applyNumberFormat="1" applyFont="1" applyFill="1" applyBorder="1" applyAlignment="1">
      <alignment horizontal="center" vertical="center" wrapText="1"/>
    </xf>
    <xf numFmtId="0" fontId="18" fillId="14" borderId="3" xfId="0" applyFont="1" applyFill="1" applyBorder="1" applyAlignment="1">
      <alignment horizontal="left" wrapText="1"/>
    </xf>
    <xf numFmtId="4" fontId="18" fillId="14" borderId="3" xfId="0" applyNumberFormat="1" applyFont="1" applyFill="1" applyBorder="1" applyAlignment="1">
      <alignment horizontal="center" vertical="center" wrapText="1"/>
    </xf>
    <xf numFmtId="0" fontId="0" fillId="14" borderId="3" xfId="0" applyFont="1" applyFill="1" applyBorder="1" applyAlignment="1">
      <alignment/>
    </xf>
    <xf numFmtId="0" fontId="0" fillId="14" borderId="3" xfId="0" applyFont="1" applyFill="1" applyBorder="1" applyAlignment="1">
      <alignment horizontal="left" wrapText="1"/>
    </xf>
    <xf numFmtId="4" fontId="0" fillId="14" borderId="3" xfId="0" applyNumberFormat="1" applyFont="1" applyFill="1" applyBorder="1" applyAlignment="1">
      <alignment horizontal="center" wrapText="1"/>
    </xf>
    <xf numFmtId="0" fontId="38" fillId="14" borderId="3" xfId="0" applyFont="1" applyFill="1" applyBorder="1" applyAlignment="1">
      <alignment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left" wrapText="1"/>
    </xf>
    <xf numFmtId="49" fontId="35" fillId="0" borderId="3" xfId="0" applyNumberFormat="1" applyFont="1" applyFill="1" applyBorder="1" applyAlignment="1">
      <alignment horizontal="center" wrapText="1"/>
    </xf>
    <xf numFmtId="49" fontId="27" fillId="0" borderId="3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center" wrapText="1"/>
    </xf>
    <xf numFmtId="4" fontId="38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3" xfId="0" applyNumberFormat="1" applyFont="1" applyBorder="1" applyAlignment="1" applyProtection="1">
      <alignment horizontal="center" vertical="center" wrapText="1"/>
      <protection locked="0"/>
    </xf>
    <xf numFmtId="4" fontId="21" fillId="0" borderId="0" xfId="0" applyNumberFormat="1" applyFont="1" applyFill="1" applyBorder="1" applyAlignment="1">
      <alignment/>
    </xf>
    <xf numFmtId="4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4" fontId="41" fillId="0" borderId="3" xfId="0" applyNumberFormat="1" applyFont="1" applyBorder="1" applyAlignment="1" applyProtection="1">
      <alignment horizontal="center" vertical="center" wrapText="1"/>
      <protection locked="0"/>
    </xf>
    <xf numFmtId="0" fontId="41" fillId="0" borderId="3" xfId="0" applyFont="1" applyFill="1" applyBorder="1" applyAlignment="1">
      <alignment/>
    </xf>
    <xf numFmtId="49" fontId="18" fillId="4" borderId="3" xfId="0" applyNumberFormat="1" applyFont="1" applyFill="1" applyBorder="1" applyAlignment="1">
      <alignment horizontal="left" wrapText="1"/>
    </xf>
    <xf numFmtId="4" fontId="2" fillId="4" borderId="3" xfId="0" applyNumberFormat="1" applyFont="1" applyFill="1" applyBorder="1" applyAlignment="1">
      <alignment horizontal="center" wrapText="1"/>
    </xf>
    <xf numFmtId="4" fontId="0" fillId="0" borderId="6" xfId="0" applyNumberFormat="1" applyFont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>
      <alignment horizontal="center" vertical="center" wrapText="1"/>
    </xf>
    <xf numFmtId="0" fontId="27" fillId="12" borderId="3" xfId="0" applyFont="1" applyFill="1" applyBorder="1" applyAlignment="1">
      <alignment horizontal="left" wrapText="1"/>
    </xf>
    <xf numFmtId="4" fontId="27" fillId="12" borderId="3" xfId="0" applyNumberFormat="1" applyFont="1" applyFill="1" applyBorder="1" applyAlignment="1">
      <alignment horizontal="center" wrapText="1"/>
    </xf>
    <xf numFmtId="4" fontId="0" fillId="14" borderId="3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4" fontId="18" fillId="14" borderId="3" xfId="0" applyNumberFormat="1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left" wrapText="1"/>
    </xf>
    <xf numFmtId="4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>
      <alignment/>
    </xf>
    <xf numFmtId="4" fontId="18" fillId="0" borderId="7" xfId="0" applyNumberFormat="1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wrapText="1"/>
    </xf>
    <xf numFmtId="4" fontId="0" fillId="0" borderId="8" xfId="0" applyNumberFormat="1" applyFont="1" applyFill="1" applyBorder="1" applyAlignment="1">
      <alignment horizontal="center" wrapText="1"/>
    </xf>
    <xf numFmtId="0" fontId="25" fillId="0" borderId="8" xfId="0" applyFont="1" applyFill="1" applyBorder="1" applyAlignment="1">
      <alignment/>
    </xf>
    <xf numFmtId="4" fontId="18" fillId="0" borderId="8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wrapText="1"/>
    </xf>
    <xf numFmtId="4" fontId="0" fillId="0" borderId="9" xfId="0" applyNumberFormat="1" applyFont="1" applyFill="1" applyBorder="1" applyAlignment="1">
      <alignment horizontal="center" wrapText="1"/>
    </xf>
    <xf numFmtId="0" fontId="18" fillId="0" borderId="9" xfId="0" applyFont="1" applyFill="1" applyBorder="1" applyAlignment="1">
      <alignment/>
    </xf>
    <xf numFmtId="4" fontId="18" fillId="0" borderId="9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4" fillId="0" borderId="0" xfId="29" applyFont="1" applyFill="1" applyBorder="1" applyAlignment="1">
      <alignment horizontal="right" vertical="top"/>
      <protection/>
    </xf>
    <xf numFmtId="0" fontId="21" fillId="0" borderId="26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/>
    </xf>
    <xf numFmtId="0" fontId="21" fillId="0" borderId="30" xfId="0" applyFont="1" applyFill="1" applyBorder="1" applyAlignment="1">
      <alignment horizontal="left" vertical="center" wrapText="1"/>
    </xf>
    <xf numFmtId="2" fontId="15" fillId="0" borderId="30" xfId="0" applyNumberFormat="1" applyFont="1" applyFill="1" applyBorder="1" applyAlignment="1">
      <alignment horizontal="center" wrapText="1"/>
    </xf>
    <xf numFmtId="2" fontId="15" fillId="0" borderId="12" xfId="0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28" xfId="0" applyFont="1" applyFill="1" applyBorder="1" applyAlignment="1">
      <alignment horizontal="center"/>
    </xf>
    <xf numFmtId="0" fontId="15" fillId="0" borderId="11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/>
      <protection locked="0"/>
    </xf>
    <xf numFmtId="4" fontId="15" fillId="0" borderId="0" xfId="0" applyNumberFormat="1" applyFont="1" applyFill="1" applyBorder="1" applyAlignment="1" applyProtection="1">
      <alignment horizontal="center" wrapText="1"/>
      <protection locked="0"/>
    </xf>
    <xf numFmtId="4" fontId="15" fillId="0" borderId="12" xfId="0" applyNumberFormat="1" applyFont="1" applyFill="1" applyBorder="1" applyAlignment="1" applyProtection="1">
      <alignment horizontal="center" wrapText="1"/>
      <protection locked="0"/>
    </xf>
    <xf numFmtId="0" fontId="21" fillId="0" borderId="11" xfId="0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horizontal="left" wrapText="1"/>
      <protection locked="0"/>
    </xf>
    <xf numFmtId="2" fontId="21" fillId="0" borderId="0" xfId="0" applyNumberFormat="1" applyFont="1" applyFill="1" applyBorder="1" applyAlignment="1" applyProtection="1">
      <alignment wrapText="1"/>
      <protection/>
    </xf>
    <xf numFmtId="4" fontId="15" fillId="0" borderId="12" xfId="0" applyNumberFormat="1" applyFont="1" applyFill="1" applyBorder="1" applyAlignment="1" applyProtection="1">
      <alignment horizontal="center"/>
      <protection locked="0"/>
    </xf>
    <xf numFmtId="2" fontId="21" fillId="0" borderId="0" xfId="0" applyNumberFormat="1" applyFont="1" applyFill="1" applyBorder="1" applyAlignment="1" applyProtection="1">
      <alignment horizontal="left" wrapText="1"/>
      <protection/>
    </xf>
    <xf numFmtId="2" fontId="46" fillId="0" borderId="0" xfId="0" applyNumberFormat="1" applyFont="1" applyFill="1" applyBorder="1" applyAlignment="1" applyProtection="1">
      <alignment wrapText="1"/>
      <protection/>
    </xf>
    <xf numFmtId="2" fontId="46" fillId="0" borderId="0" xfId="0" applyNumberFormat="1" applyFont="1" applyFill="1" applyBorder="1" applyAlignment="1" applyProtection="1">
      <alignment horizontal="left"/>
      <protection locked="0"/>
    </xf>
    <xf numFmtId="4" fontId="46" fillId="0" borderId="0" xfId="0" applyNumberFormat="1" applyFont="1" applyFill="1" applyBorder="1" applyAlignment="1" applyProtection="1">
      <alignment horizontal="center" wrapText="1"/>
      <protection locked="0"/>
    </xf>
    <xf numFmtId="2" fontId="46" fillId="0" borderId="0" xfId="0" applyNumberFormat="1" applyFont="1" applyFill="1" applyBorder="1" applyAlignment="1" applyProtection="1">
      <alignment horizontal="left" wrapText="1"/>
      <protection/>
    </xf>
    <xf numFmtId="4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29" xfId="0" applyFont="1" applyFill="1" applyBorder="1" applyAlignment="1" applyProtection="1">
      <alignment/>
      <protection locked="0"/>
    </xf>
    <xf numFmtId="0" fontId="15" fillId="0" borderId="30" xfId="0" applyFon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4" fontId="15" fillId="0" borderId="30" xfId="0" applyNumberFormat="1" applyFont="1" applyFill="1" applyBorder="1" applyAlignment="1" applyProtection="1">
      <alignment horizontal="center"/>
      <protection locked="0"/>
    </xf>
    <xf numFmtId="4" fontId="15" fillId="0" borderId="31" xfId="0" applyNumberFormat="1" applyFont="1" applyFill="1" applyBorder="1" applyAlignment="1" applyProtection="1">
      <alignment horizontal="center"/>
      <protection locked="0"/>
    </xf>
    <xf numFmtId="0" fontId="32" fillId="0" borderId="30" xfId="0" applyFont="1" applyFill="1" applyBorder="1" applyAlignment="1" applyProtection="1">
      <alignment horizontal="left" vertical="center" wrapText="1"/>
      <protection/>
    </xf>
    <xf numFmtId="0" fontId="21" fillId="0" borderId="30" xfId="0" applyFont="1" applyFill="1" applyBorder="1" applyAlignment="1" applyProtection="1">
      <alignment horizontal="left" wrapText="1"/>
      <protection/>
    </xf>
    <xf numFmtId="4" fontId="15" fillId="0" borderId="30" xfId="0" applyNumberFormat="1" applyFont="1" applyFill="1" applyBorder="1" applyAlignment="1" applyProtection="1">
      <alignment horizontal="center"/>
      <protection/>
    </xf>
    <xf numFmtId="4" fontId="15" fillId="0" borderId="31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left" wrapText="1"/>
      <protection locked="0"/>
    </xf>
    <xf numFmtId="0" fontId="21" fillId="0" borderId="11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wrapText="1"/>
      <protection/>
    </xf>
    <xf numFmtId="4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left" wrapText="1"/>
      <protection/>
    </xf>
    <xf numFmtId="4" fontId="15" fillId="0" borderId="24" xfId="0" applyNumberFormat="1" applyFont="1" applyFill="1" applyBorder="1" applyAlignment="1" applyProtection="1">
      <alignment horizontal="center"/>
      <protection/>
    </xf>
    <xf numFmtId="4" fontId="15" fillId="0" borderId="33" xfId="0" applyNumberFormat="1" applyFont="1" applyFill="1" applyBorder="1" applyAlignment="1" applyProtection="1">
      <alignment horizontal="center"/>
      <protection/>
    </xf>
    <xf numFmtId="0" fontId="21" fillId="15" borderId="11" xfId="0" applyFont="1" applyFill="1" applyBorder="1" applyAlignment="1" applyProtection="1">
      <alignment horizontal="center" wrapText="1"/>
      <protection/>
    </xf>
    <xf numFmtId="0" fontId="21" fillId="15" borderId="0" xfId="0" applyFont="1" applyFill="1" applyBorder="1" applyAlignment="1" applyProtection="1">
      <alignment horizontal="center" vertical="center" wrapText="1"/>
      <protection/>
    </xf>
    <xf numFmtId="0" fontId="32" fillId="15" borderId="0" xfId="0" applyFont="1" applyFill="1" applyBorder="1" applyAlignment="1" applyProtection="1">
      <alignment horizontal="left" vertical="center" wrapText="1"/>
      <protection/>
    </xf>
    <xf numFmtId="0" fontId="21" fillId="15" borderId="21" xfId="0" applyFont="1" applyFill="1" applyBorder="1" applyAlignment="1" applyProtection="1">
      <alignment horizontal="left" wrapText="1"/>
      <protection/>
    </xf>
    <xf numFmtId="4" fontId="21" fillId="15" borderId="0" xfId="0" applyNumberFormat="1" applyFont="1" applyFill="1" applyBorder="1" applyAlignment="1" applyProtection="1">
      <alignment horizontal="center"/>
      <protection/>
    </xf>
    <xf numFmtId="4" fontId="21" fillId="15" borderId="12" xfId="0" applyNumberFormat="1" applyFont="1" applyFill="1" applyBorder="1" applyAlignment="1" applyProtection="1">
      <alignment horizontal="center"/>
      <protection/>
    </xf>
    <xf numFmtId="0" fontId="21" fillId="15" borderId="0" xfId="0" applyFont="1" applyFill="1" applyBorder="1" applyAlignment="1" applyProtection="1">
      <alignment horizontal="left" wrapText="1"/>
      <protection/>
    </xf>
    <xf numFmtId="4" fontId="21" fillId="15" borderId="0" xfId="0" applyNumberFormat="1" applyFont="1" applyFill="1" applyBorder="1" applyAlignment="1" applyProtection="1">
      <alignment horizontal="center" wrapText="1"/>
      <protection/>
    </xf>
    <xf numFmtId="4" fontId="21" fillId="15" borderId="12" xfId="0" applyNumberFormat="1" applyFont="1" applyFill="1" applyBorder="1" applyAlignment="1" applyProtection="1">
      <alignment horizontal="center" wrapText="1"/>
      <protection/>
    </xf>
    <xf numFmtId="0" fontId="21" fillId="15" borderId="24" xfId="0" applyFont="1" applyFill="1" applyBorder="1" applyAlignment="1" applyProtection="1">
      <alignment horizontal="left" wrapText="1"/>
      <protection/>
    </xf>
    <xf numFmtId="4" fontId="21" fillId="15" borderId="24" xfId="0" applyNumberFormat="1" applyFont="1" applyFill="1" applyBorder="1" applyAlignment="1" applyProtection="1">
      <alignment horizontal="center" wrapText="1"/>
      <protection/>
    </xf>
    <xf numFmtId="4" fontId="21" fillId="15" borderId="24" xfId="0" applyNumberFormat="1" applyFont="1" applyFill="1" applyBorder="1" applyAlignment="1" applyProtection="1">
      <alignment horizontal="center"/>
      <protection/>
    </xf>
    <xf numFmtId="4" fontId="21" fillId="15" borderId="33" xfId="0" applyNumberFormat="1" applyFont="1" applyFill="1" applyBorder="1" applyAlignment="1" applyProtection="1">
      <alignment horizontal="center"/>
      <protection/>
    </xf>
    <xf numFmtId="4" fontId="15" fillId="0" borderId="0" xfId="0" applyNumberFormat="1" applyFont="1" applyFill="1" applyBorder="1" applyAlignment="1" applyProtection="1">
      <alignment horizontal="center"/>
      <protection/>
    </xf>
    <xf numFmtId="4" fontId="15" fillId="0" borderId="12" xfId="0" applyNumberFormat="1" applyFont="1" applyFill="1" applyBorder="1" applyAlignment="1" applyProtection="1">
      <alignment horizontal="center"/>
      <protection/>
    </xf>
    <xf numFmtId="0" fontId="15" fillId="0" borderId="29" xfId="0" applyFont="1" applyFill="1" applyBorder="1" applyAlignment="1" applyProtection="1">
      <alignment horizontal="center"/>
      <protection/>
    </xf>
    <xf numFmtId="0" fontId="15" fillId="0" borderId="30" xfId="0" applyFont="1" applyFill="1" applyBorder="1" applyAlignment="1" applyProtection="1">
      <alignment horizontal="center"/>
      <protection/>
    </xf>
    <xf numFmtId="0" fontId="15" fillId="0" borderId="30" xfId="0" applyFont="1" applyFill="1" applyBorder="1" applyAlignment="1" applyProtection="1">
      <alignment horizontal="left" wrapText="1"/>
      <protection/>
    </xf>
    <xf numFmtId="0" fontId="32" fillId="0" borderId="34" xfId="0" applyFont="1" applyFill="1" applyBorder="1" applyAlignment="1" applyProtection="1">
      <alignment horizontal="left" vertical="center" wrapText="1"/>
      <protection/>
    </xf>
    <xf numFmtId="4" fontId="15" fillId="0" borderId="34" xfId="0" applyNumberFormat="1" applyFont="1" applyFill="1" applyBorder="1" applyAlignment="1" applyProtection="1">
      <alignment horizontal="center"/>
      <protection/>
    </xf>
    <xf numFmtId="4" fontId="15" fillId="0" borderId="35" xfId="0" applyNumberFormat="1" applyFont="1" applyFill="1" applyBorder="1" applyAlignment="1" applyProtection="1">
      <alignment horizontal="center"/>
      <protection/>
    </xf>
    <xf numFmtId="0" fontId="32" fillId="15" borderId="21" xfId="0" applyFont="1" applyFill="1" applyBorder="1" applyAlignment="1" applyProtection="1">
      <alignment horizontal="left" vertical="center" wrapText="1"/>
      <protection/>
    </xf>
    <xf numFmtId="4" fontId="21" fillId="15" borderId="21" xfId="0" applyNumberFormat="1" applyFont="1" applyFill="1" applyBorder="1" applyAlignment="1" applyProtection="1">
      <alignment horizontal="center" wrapText="1"/>
      <protection/>
    </xf>
    <xf numFmtId="4" fontId="21" fillId="15" borderId="36" xfId="0" applyNumberFormat="1" applyFont="1" applyFill="1" applyBorder="1" applyAlignment="1" applyProtection="1">
      <alignment horizontal="center" wrapText="1"/>
      <protection/>
    </xf>
    <xf numFmtId="0" fontId="21" fillId="0" borderId="29" xfId="0" applyFont="1" applyFill="1" applyBorder="1" applyAlignment="1" applyProtection="1">
      <alignment horizont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wrapText="1"/>
      <protection/>
    </xf>
    <xf numFmtId="4" fontId="21" fillId="15" borderId="37" xfId="0" applyNumberFormat="1" applyFont="1" applyFill="1" applyBorder="1" applyAlignment="1" applyProtection="1">
      <alignment horizontal="center" wrapText="1"/>
      <protection/>
    </xf>
    <xf numFmtId="4" fontId="21" fillId="15" borderId="38" xfId="0" applyNumberFormat="1" applyFont="1" applyFill="1" applyBorder="1" applyAlignment="1" applyProtection="1">
      <alignment horizontal="center" wrapText="1"/>
      <protection/>
    </xf>
    <xf numFmtId="0" fontId="21" fillId="0" borderId="39" xfId="0" applyFont="1" applyFill="1" applyBorder="1" applyAlignment="1" applyProtection="1">
      <alignment horizont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32" fillId="0" borderId="21" xfId="0" applyFont="1" applyFill="1" applyBorder="1" applyAlignment="1" applyProtection="1">
      <alignment horizontal="left" vertical="center" wrapText="1"/>
      <protection/>
    </xf>
    <xf numFmtId="0" fontId="15" fillId="0" borderId="21" xfId="0" applyFont="1" applyFill="1" applyBorder="1" applyAlignment="1" applyProtection="1">
      <alignment horizontal="left" wrapText="1"/>
      <protection/>
    </xf>
    <xf numFmtId="4" fontId="21" fillId="0" borderId="0" xfId="0" applyNumberFormat="1" applyFont="1" applyFill="1" applyBorder="1" applyAlignment="1" applyProtection="1">
      <alignment horizontal="center"/>
      <protection/>
    </xf>
    <xf numFmtId="4" fontId="21" fillId="0" borderId="12" xfId="0" applyNumberFormat="1" applyFont="1" applyFill="1" applyBorder="1" applyAlignment="1" applyProtection="1">
      <alignment horizontal="center"/>
      <protection/>
    </xf>
    <xf numFmtId="0" fontId="32" fillId="0" borderId="11" xfId="0" applyFont="1" applyFill="1" applyBorder="1" applyAlignment="1" applyProtection="1">
      <alignment horizontal="left" vertical="center"/>
      <protection/>
    </xf>
    <xf numFmtId="2" fontId="21" fillId="0" borderId="0" xfId="0" applyNumberFormat="1" applyFont="1" applyFill="1" applyBorder="1" applyAlignment="1" applyProtection="1">
      <alignment horizontal="center" wrapText="1"/>
      <protection/>
    </xf>
    <xf numFmtId="4" fontId="21" fillId="0" borderId="0" xfId="0" applyNumberFormat="1" applyFont="1" applyFill="1" applyBorder="1" applyAlignment="1" applyProtection="1">
      <alignment horizontal="center" wrapText="1"/>
      <protection/>
    </xf>
    <xf numFmtId="4" fontId="21" fillId="0" borderId="30" xfId="0" applyNumberFormat="1" applyFont="1" applyFill="1" applyBorder="1" applyAlignment="1" applyProtection="1">
      <alignment horizontal="center" wrapText="1"/>
      <protection/>
    </xf>
    <xf numFmtId="4" fontId="21" fillId="0" borderId="30" xfId="0" applyNumberFormat="1" applyFont="1" applyFill="1" applyBorder="1" applyAlignment="1" applyProtection="1">
      <alignment horizontal="center"/>
      <protection/>
    </xf>
    <xf numFmtId="4" fontId="21" fillId="0" borderId="31" xfId="0" applyNumberFormat="1" applyFont="1" applyFill="1" applyBorder="1" applyAlignment="1" applyProtection="1">
      <alignment horizontal="center"/>
      <protection/>
    </xf>
    <xf numFmtId="0" fontId="15" fillId="0" borderId="18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/>
    </xf>
    <xf numFmtId="0" fontId="32" fillId="0" borderId="11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right" wrapText="1"/>
    </xf>
    <xf numFmtId="4" fontId="15" fillId="0" borderId="12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/>
    </xf>
    <xf numFmtId="0" fontId="32" fillId="0" borderId="29" xfId="0" applyFont="1" applyFill="1" applyBorder="1" applyAlignment="1">
      <alignment vertical="center" wrapText="1"/>
    </xf>
    <xf numFmtId="0" fontId="32" fillId="0" borderId="30" xfId="0" applyFont="1" applyFill="1" applyBorder="1" applyAlignment="1">
      <alignment vertical="center" wrapText="1"/>
    </xf>
    <xf numFmtId="0" fontId="32" fillId="0" borderId="30" xfId="0" applyFont="1" applyFill="1" applyBorder="1" applyAlignment="1">
      <alignment horizontal="center" vertical="center" wrapText="1"/>
    </xf>
    <xf numFmtId="4" fontId="15" fillId="0" borderId="30" xfId="0" applyNumberFormat="1" applyFont="1" applyFill="1" applyBorder="1" applyAlignment="1">
      <alignment horizontal="center" wrapText="1"/>
    </xf>
    <xf numFmtId="4" fontId="15" fillId="0" borderId="30" xfId="0" applyNumberFormat="1" applyFont="1" applyFill="1" applyBorder="1" applyAlignment="1">
      <alignment horizontal="right" wrapText="1"/>
    </xf>
    <xf numFmtId="4" fontId="15" fillId="0" borderId="31" xfId="0" applyNumberFormat="1" applyFont="1" applyFill="1" applyBorder="1" applyAlignment="1">
      <alignment horizontal="right" wrapText="1"/>
    </xf>
    <xf numFmtId="0" fontId="32" fillId="0" borderId="30" xfId="0" applyFont="1" applyFill="1" applyBorder="1" applyAlignment="1">
      <alignment horizontal="center" wrapText="1"/>
    </xf>
    <xf numFmtId="0" fontId="32" fillId="0" borderId="30" xfId="0" applyFont="1" applyFill="1" applyBorder="1" applyAlignment="1">
      <alignment/>
    </xf>
    <xf numFmtId="4" fontId="15" fillId="0" borderId="30" xfId="0" applyNumberFormat="1" applyFont="1" applyFill="1" applyBorder="1" applyAlignment="1">
      <alignment horizontal="center"/>
    </xf>
    <xf numFmtId="4" fontId="15" fillId="0" borderId="30" xfId="0" applyNumberFormat="1" applyFont="1" applyFill="1" applyBorder="1" applyAlignment="1">
      <alignment/>
    </xf>
    <xf numFmtId="4" fontId="15" fillId="0" borderId="31" xfId="0" applyNumberFormat="1" applyFont="1" applyFill="1" applyBorder="1" applyAlignment="1">
      <alignment/>
    </xf>
    <xf numFmtId="0" fontId="21" fillId="0" borderId="2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 horizontal="center"/>
    </xf>
    <xf numFmtId="4" fontId="15" fillId="0" borderId="28" xfId="0" applyNumberFormat="1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4" fontId="15" fillId="0" borderId="12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0" fontId="15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4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0" xfId="0" applyNumberFormat="1" applyFont="1" applyFill="1" applyBorder="1" applyAlignment="1" applyProtection="1">
      <alignment horizontal="right" wrapText="1"/>
      <protection locked="0"/>
    </xf>
    <xf numFmtId="4" fontId="15" fillId="0" borderId="12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wrapText="1"/>
    </xf>
    <xf numFmtId="4" fontId="21" fillId="0" borderId="0" xfId="0" applyNumberFormat="1" applyFont="1" applyFill="1" applyBorder="1" applyAlignment="1">
      <alignment horizontal="center" wrapText="1"/>
    </xf>
    <xf numFmtId="4" fontId="21" fillId="0" borderId="12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left" wrapText="1"/>
    </xf>
    <xf numFmtId="4" fontId="32" fillId="0" borderId="0" xfId="0" applyNumberFormat="1" applyFont="1" applyFill="1" applyBorder="1" applyAlignment="1">
      <alignment horizontal="center" wrapText="1"/>
    </xf>
    <xf numFmtId="4" fontId="32" fillId="0" borderId="12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0" fontId="32" fillId="0" borderId="21" xfId="0" applyFont="1" applyFill="1" applyBorder="1" applyAlignment="1">
      <alignment horizontal="left" wrapText="1"/>
    </xf>
    <xf numFmtId="0" fontId="21" fillId="0" borderId="21" xfId="0" applyFont="1" applyFill="1" applyBorder="1" applyAlignment="1">
      <alignment wrapText="1"/>
    </xf>
    <xf numFmtId="4" fontId="21" fillId="0" borderId="21" xfId="0" applyNumberFormat="1" applyFont="1" applyFill="1" applyBorder="1" applyAlignment="1">
      <alignment horizontal="center" wrapText="1"/>
    </xf>
    <xf numFmtId="4" fontId="21" fillId="0" borderId="21" xfId="0" applyNumberFormat="1" applyFont="1" applyFill="1" applyBorder="1" applyAlignment="1">
      <alignment horizontal="left" wrapText="1"/>
    </xf>
    <xf numFmtId="4" fontId="21" fillId="0" borderId="36" xfId="0" applyNumberFormat="1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21" fillId="0" borderId="32" xfId="0" applyFont="1" applyFill="1" applyBorder="1" applyAlignment="1">
      <alignment horizontal="center" wrapText="1"/>
    </xf>
    <xf numFmtId="0" fontId="21" fillId="0" borderId="24" xfId="0" applyFont="1" applyFill="1" applyBorder="1" applyAlignment="1">
      <alignment horizontal="center" wrapText="1"/>
    </xf>
    <xf numFmtId="0" fontId="21" fillId="0" borderId="24" xfId="0" applyFont="1" applyFill="1" applyBorder="1" applyAlignment="1">
      <alignment horizontal="left" wrapText="1"/>
    </xf>
    <xf numFmtId="0" fontId="21" fillId="0" borderId="24" xfId="0" applyFont="1" applyFill="1" applyBorder="1" applyAlignment="1">
      <alignment/>
    </xf>
    <xf numFmtId="4" fontId="21" fillId="0" borderId="24" xfId="0" applyNumberFormat="1" applyFont="1" applyFill="1" applyBorder="1" applyAlignment="1">
      <alignment horizontal="center"/>
    </xf>
    <xf numFmtId="4" fontId="21" fillId="0" borderId="33" xfId="0" applyNumberFormat="1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 wrapText="1"/>
    </xf>
    <xf numFmtId="0" fontId="32" fillId="0" borderId="34" xfId="0" applyFont="1" applyFill="1" applyBorder="1" applyAlignment="1">
      <alignment horizontal="left"/>
    </xf>
    <xf numFmtId="0" fontId="21" fillId="0" borderId="34" xfId="0" applyFont="1" applyFill="1" applyBorder="1" applyAlignment="1">
      <alignment wrapText="1"/>
    </xf>
    <xf numFmtId="4" fontId="15" fillId="0" borderId="34" xfId="0" applyNumberFormat="1" applyFont="1" applyFill="1" applyBorder="1" applyAlignment="1">
      <alignment horizontal="center"/>
    </xf>
    <xf numFmtId="4" fontId="15" fillId="0" borderId="34" xfId="0" applyNumberFormat="1" applyFont="1" applyFill="1" applyBorder="1" applyAlignment="1">
      <alignment/>
    </xf>
    <xf numFmtId="4" fontId="15" fillId="0" borderId="35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wrapText="1"/>
    </xf>
    <xf numFmtId="4" fontId="15" fillId="0" borderId="24" xfId="0" applyNumberFormat="1" applyFont="1" applyFill="1" applyBorder="1" applyAlignment="1">
      <alignment horizontal="center" wrapText="1"/>
    </xf>
    <xf numFmtId="4" fontId="15" fillId="0" borderId="24" xfId="0" applyNumberFormat="1" applyFont="1" applyFill="1" applyBorder="1" applyAlignment="1">
      <alignment horizontal="right" wrapText="1"/>
    </xf>
    <xf numFmtId="4" fontId="15" fillId="0" borderId="33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24" xfId="0" applyFont="1" applyFill="1" applyBorder="1" applyAlignment="1" applyProtection="1">
      <alignment wrapText="1"/>
      <protection locked="0"/>
    </xf>
    <xf numFmtId="4" fontId="15" fillId="0" borderId="24" xfId="0" applyNumberFormat="1" applyFont="1" applyFill="1" applyBorder="1" applyAlignment="1" applyProtection="1">
      <alignment horizontal="center" wrapText="1"/>
      <protection locked="0"/>
    </xf>
    <xf numFmtId="4" fontId="15" fillId="0" borderId="24" xfId="0" applyNumberFormat="1" applyFont="1" applyFill="1" applyBorder="1" applyAlignment="1" applyProtection="1">
      <alignment horizontal="right" wrapText="1"/>
      <protection locked="0"/>
    </xf>
    <xf numFmtId="4" fontId="15" fillId="0" borderId="33" xfId="0" applyNumberFormat="1" applyFont="1" applyFill="1" applyBorder="1" applyAlignment="1" applyProtection="1">
      <alignment horizontal="center" wrapText="1"/>
      <protection locked="0"/>
    </xf>
    <xf numFmtId="4" fontId="15" fillId="0" borderId="0" xfId="0" applyNumberFormat="1" applyFont="1" applyFill="1" applyBorder="1" applyAlignment="1">
      <alignment horizontal="left" wrapText="1"/>
    </xf>
    <xf numFmtId="4" fontId="21" fillId="0" borderId="21" xfId="0" applyNumberFormat="1" applyFont="1" applyFill="1" applyBorder="1" applyAlignment="1">
      <alignment horizontal="center"/>
    </xf>
    <xf numFmtId="4" fontId="21" fillId="0" borderId="21" xfId="0" applyNumberFormat="1" applyFont="1" applyFill="1" applyBorder="1" applyAlignment="1">
      <alignment/>
    </xf>
    <xf numFmtId="4" fontId="21" fillId="0" borderId="36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1" fillId="0" borderId="24" xfId="0" applyFont="1" applyFill="1" applyBorder="1" applyAlignment="1">
      <alignment wrapText="1"/>
    </xf>
    <xf numFmtId="4" fontId="21" fillId="0" borderId="24" xfId="0" applyNumberFormat="1" applyFont="1" applyFill="1" applyBorder="1" applyAlignment="1">
      <alignment/>
    </xf>
    <xf numFmtId="0" fontId="32" fillId="0" borderId="34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left" wrapText="1"/>
    </xf>
    <xf numFmtId="0" fontId="21" fillId="0" borderId="30" xfId="0" applyFont="1" applyFill="1" applyBorder="1" applyAlignment="1">
      <alignment wrapText="1"/>
    </xf>
    <xf numFmtId="4" fontId="21" fillId="0" borderId="30" xfId="0" applyNumberFormat="1" applyFont="1" applyFill="1" applyBorder="1" applyAlignment="1">
      <alignment horizontal="center"/>
    </xf>
    <xf numFmtId="4" fontId="21" fillId="0" borderId="30" xfId="0" applyNumberFormat="1" applyFont="1" applyFill="1" applyBorder="1" applyAlignment="1">
      <alignment/>
    </xf>
    <xf numFmtId="4" fontId="21" fillId="0" borderId="3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30" xfId="0" applyFont="1" applyFill="1" applyBorder="1" applyAlignment="1">
      <alignment horizontal="left" wrapText="1"/>
    </xf>
    <xf numFmtId="4" fontId="21" fillId="0" borderId="30" xfId="0" applyNumberFormat="1" applyFont="1" applyFill="1" applyBorder="1" applyAlignment="1">
      <alignment/>
    </xf>
    <xf numFmtId="4" fontId="21" fillId="0" borderId="31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4" fontId="51" fillId="16" borderId="3" xfId="0" applyNumberFormat="1" applyFont="1" applyFill="1" applyBorder="1" applyAlignment="1" applyProtection="1">
      <alignment horizontal="center" wrapText="1"/>
      <protection locked="0"/>
    </xf>
    <xf numFmtId="4" fontId="0" fillId="16" borderId="3" xfId="0" applyNumberFormat="1" applyFont="1" applyFill="1" applyBorder="1" applyAlignment="1" applyProtection="1">
      <alignment horizontal="center" wrapText="1"/>
      <protection locked="0"/>
    </xf>
    <xf numFmtId="4" fontId="27" fillId="16" borderId="3" xfId="0" applyNumberFormat="1" applyFont="1" applyFill="1" applyBorder="1" applyAlignment="1">
      <alignment horizontal="center"/>
    </xf>
    <xf numFmtId="4" fontId="2" fillId="16" borderId="6" xfId="0" applyNumberFormat="1" applyFont="1" applyFill="1" applyBorder="1" applyAlignment="1">
      <alignment horizontal="center" wrapText="1"/>
    </xf>
    <xf numFmtId="4" fontId="27" fillId="17" borderId="3" xfId="0" applyNumberFormat="1" applyFont="1" applyFill="1" applyBorder="1" applyAlignment="1">
      <alignment horizontal="center" wrapText="1"/>
    </xf>
    <xf numFmtId="4" fontId="29" fillId="16" borderId="3" xfId="0" applyNumberFormat="1" applyFont="1" applyFill="1" applyBorder="1" applyAlignment="1">
      <alignment horizontal="center" wrapText="1"/>
    </xf>
    <xf numFmtId="4" fontId="27" fillId="16" borderId="3" xfId="0" applyNumberFormat="1" applyFont="1" applyFill="1" applyBorder="1" applyAlignment="1">
      <alignment horizontal="center" wrapText="1"/>
    </xf>
    <xf numFmtId="4" fontId="2" fillId="18" borderId="7" xfId="0" applyNumberFormat="1" applyFont="1" applyFill="1" applyBorder="1" applyAlignment="1">
      <alignment horizontal="center" wrapText="1"/>
    </xf>
    <xf numFmtId="4" fontId="2" fillId="18" borderId="8" xfId="0" applyNumberFormat="1" applyFont="1" applyFill="1" applyBorder="1" applyAlignment="1">
      <alignment horizontal="center" wrapText="1"/>
    </xf>
    <xf numFmtId="4" fontId="2" fillId="18" borderId="9" xfId="0" applyNumberFormat="1" applyFont="1" applyFill="1" applyBorder="1" applyAlignment="1">
      <alignment horizontal="center" wrapText="1"/>
    </xf>
    <xf numFmtId="4" fontId="2" fillId="16" borderId="3" xfId="0" applyNumberFormat="1" applyFont="1" applyFill="1" applyBorder="1" applyAlignment="1">
      <alignment horizontal="center" wrapText="1"/>
    </xf>
    <xf numFmtId="4" fontId="18" fillId="16" borderId="6" xfId="0" applyNumberFormat="1" applyFont="1" applyFill="1" applyBorder="1" applyAlignment="1">
      <alignment horizontal="center" wrapText="1"/>
    </xf>
    <xf numFmtId="4" fontId="25" fillId="16" borderId="3" xfId="0" applyNumberFormat="1" applyFont="1" applyFill="1" applyBorder="1" applyAlignment="1">
      <alignment horizontal="center" wrapText="1"/>
    </xf>
    <xf numFmtId="4" fontId="27" fillId="16" borderId="10" xfId="0" applyNumberFormat="1" applyFont="1" applyFill="1" applyBorder="1" applyAlignment="1">
      <alignment horizontal="center" wrapText="1"/>
    </xf>
    <xf numFmtId="4" fontId="29" fillId="16" borderId="3" xfId="0" applyNumberFormat="1" applyFont="1" applyFill="1" applyBorder="1" applyAlignment="1">
      <alignment horizontal="center" vertical="center" wrapText="1"/>
    </xf>
    <xf numFmtId="4" fontId="18" fillId="16" borderId="3" xfId="0" applyNumberFormat="1" applyFont="1" applyFill="1" applyBorder="1" applyAlignment="1">
      <alignment horizontal="center"/>
    </xf>
    <xf numFmtId="4" fontId="27" fillId="16" borderId="3" xfId="0" applyNumberFormat="1" applyFont="1" applyFill="1" applyBorder="1" applyAlignment="1" applyProtection="1">
      <alignment horizontal="center" wrapText="1"/>
      <protection locked="0"/>
    </xf>
    <xf numFmtId="4" fontId="0" fillId="16" borderId="3" xfId="0" applyNumberFormat="1" applyFont="1" applyFill="1" applyBorder="1" applyAlignment="1">
      <alignment horizontal="center" wrapText="1"/>
    </xf>
    <xf numFmtId="4" fontId="0" fillId="16" borderId="3" xfId="0" applyNumberFormat="1" applyFont="1" applyFill="1" applyBorder="1" applyAlignment="1">
      <alignment horizontal="center" vertical="center" wrapText="1"/>
    </xf>
    <xf numFmtId="4" fontId="35" fillId="16" borderId="3" xfId="0" applyNumberFormat="1" applyFont="1" applyFill="1" applyBorder="1" applyAlignment="1">
      <alignment horizontal="center" wrapText="1"/>
    </xf>
    <xf numFmtId="4" fontId="36" fillId="16" borderId="3" xfId="0" applyNumberFormat="1" applyFont="1" applyFill="1" applyBorder="1" applyAlignment="1">
      <alignment horizontal="center" wrapText="1"/>
    </xf>
    <xf numFmtId="4" fontId="37" fillId="16" borderId="3" xfId="0" applyNumberFormat="1" applyFont="1" applyFill="1" applyBorder="1" applyAlignment="1">
      <alignment horizontal="center" wrapText="1"/>
    </xf>
    <xf numFmtId="4" fontId="0" fillId="16" borderId="6" xfId="0" applyNumberFormat="1" applyFont="1" applyFill="1" applyBorder="1" applyAlignment="1">
      <alignment horizontal="center" wrapText="1"/>
    </xf>
    <xf numFmtId="4" fontId="0" fillId="16" borderId="3" xfId="0" applyNumberFormat="1" applyFont="1" applyFill="1" applyBorder="1" applyAlignment="1">
      <alignment horizontal="center"/>
    </xf>
    <xf numFmtId="4" fontId="35" fillId="16" borderId="6" xfId="0" applyNumberFormat="1" applyFont="1" applyFill="1" applyBorder="1" applyAlignment="1">
      <alignment horizontal="center" wrapText="1"/>
    </xf>
    <xf numFmtId="4" fontId="38" fillId="16" borderId="3" xfId="0" applyNumberFormat="1" applyFont="1" applyFill="1" applyBorder="1" applyAlignment="1">
      <alignment horizontal="center" wrapText="1"/>
    </xf>
    <xf numFmtId="4" fontId="18" fillId="16" borderId="3" xfId="0" applyNumberFormat="1" applyFont="1" applyFill="1" applyBorder="1" applyAlignment="1">
      <alignment horizontal="center" wrapText="1"/>
    </xf>
    <xf numFmtId="4" fontId="0" fillId="16" borderId="3" xfId="0" applyNumberFormat="1" applyFont="1" applyFill="1" applyBorder="1" applyAlignment="1" applyProtection="1">
      <alignment horizontal="center" vertical="center" wrapText="1"/>
      <protection locked="0"/>
    </xf>
    <xf numFmtId="4" fontId="21" fillId="16" borderId="3" xfId="0" applyNumberFormat="1" applyFont="1" applyFill="1" applyBorder="1" applyAlignment="1">
      <alignment horizontal="center" wrapText="1"/>
    </xf>
    <xf numFmtId="4" fontId="41" fillId="16" borderId="3" xfId="0" applyNumberFormat="1" applyFont="1" applyFill="1" applyBorder="1" applyAlignment="1">
      <alignment horizontal="center" wrapText="1"/>
    </xf>
    <xf numFmtId="4" fontId="41" fillId="16" borderId="3" xfId="0" applyNumberFormat="1" applyFont="1" applyFill="1" applyBorder="1" applyAlignment="1">
      <alignment horizontal="center"/>
    </xf>
    <xf numFmtId="4" fontId="43" fillId="16" borderId="3" xfId="0" applyNumberFormat="1" applyFont="1" applyFill="1" applyBorder="1" applyAlignment="1">
      <alignment horizontal="center" wrapText="1"/>
    </xf>
    <xf numFmtId="0" fontId="18" fillId="12" borderId="19" xfId="0" applyFont="1" applyFill="1" applyBorder="1" applyAlignment="1">
      <alignment horizontal="center" wrapText="1"/>
    </xf>
    <xf numFmtId="0" fontId="23" fillId="1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3" fillId="12" borderId="19" xfId="0" applyFont="1" applyFill="1" applyBorder="1" applyAlignment="1">
      <alignment horizontal="center" vertical="center"/>
    </xf>
    <xf numFmtId="0" fontId="33" fillId="11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>
      <alignment horizontal="left" vertical="top" wrapText="1"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15" borderId="20" xfId="0" applyFont="1" applyFill="1" applyBorder="1" applyAlignment="1" applyProtection="1">
      <alignment horizontal="center" vertical="center" wrapText="1"/>
      <protection/>
    </xf>
    <xf numFmtId="0" fontId="21" fillId="15" borderId="23" xfId="0" applyFont="1" applyFill="1" applyBorder="1" applyAlignment="1" applyProtection="1">
      <alignment horizontal="center" vertical="center" wrapText="1"/>
      <protection/>
    </xf>
    <xf numFmtId="0" fontId="21" fillId="15" borderId="32" xfId="0" applyFont="1" applyFill="1" applyBorder="1" applyAlignment="1" applyProtection="1">
      <alignment horizontal="center" vertical="center" wrapText="1"/>
      <protection/>
    </xf>
    <xf numFmtId="0" fontId="32" fillId="0" borderId="40" xfId="0" applyFont="1" applyFill="1" applyBorder="1" applyAlignment="1" applyProtection="1">
      <alignment horizontal="center" vertical="center" wrapText="1"/>
      <protection/>
    </xf>
    <xf numFmtId="0" fontId="21" fillId="15" borderId="39" xfId="0" applyFont="1" applyFill="1" applyBorder="1" applyAlignment="1" applyProtection="1">
      <alignment horizontal="center" vertical="center" wrapText="1"/>
      <protection/>
    </xf>
    <xf numFmtId="0" fontId="21" fillId="0" borderId="41" xfId="0" applyFont="1" applyFill="1" applyBorder="1" applyAlignment="1">
      <alignment horizontal="center" vertical="center" wrapText="1"/>
    </xf>
    <xf numFmtId="0" fontId="21" fillId="15" borderId="11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32" fillId="0" borderId="3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 wrapText="1"/>
    </xf>
    <xf numFmtId="0" fontId="32" fillId="0" borderId="39" xfId="0" applyFont="1" applyFill="1" applyBorder="1" applyAlignment="1">
      <alignment horizontal="center"/>
    </xf>
    <xf numFmtId="0" fontId="21" fillId="0" borderId="42" xfId="0" applyFont="1" applyFill="1" applyBorder="1" applyAlignment="1">
      <alignment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/>
    </xf>
  </cellXfs>
  <cellStyles count="25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Error 1" xfId="20"/>
    <cellStyle name="Footnote 1" xfId="21"/>
    <cellStyle name="Good 1" xfId="22"/>
    <cellStyle name="Heading 1 1" xfId="23"/>
    <cellStyle name="Heading 2 1" xfId="24"/>
    <cellStyle name="Heading 3" xfId="25"/>
    <cellStyle name="Comma" xfId="26"/>
    <cellStyle name="Comma [0]" xfId="27"/>
    <cellStyle name="Neutral 1" xfId="28"/>
    <cellStyle name="Normale_All X - risultato d'amministrazione e fondo pluriennale nel 2014 (2)" xfId="29"/>
    <cellStyle name="Note 1" xfId="30"/>
    <cellStyle name="Percent" xfId="31"/>
    <cellStyle name="Senza nome1" xfId="32"/>
    <cellStyle name="Senza nome2" xfId="33"/>
    <cellStyle name="Status 1" xfId="34"/>
    <cellStyle name="Text 1" xfId="35"/>
    <cellStyle name="Currency" xfId="36"/>
    <cellStyle name="Currency [0]" xfId="37"/>
    <cellStyle name="Warning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9900"/>
      <rgbColor rgb="00000080"/>
      <rgbColor rgb="00996600"/>
      <rgbColor rgb="00800080"/>
      <rgbColor rgb="00008080"/>
      <rgbColor rgb="00C0C0C0"/>
      <rgbColor rgb="00808080"/>
      <rgbColor rgb="009999FF"/>
      <rgbColor rgb="00FF3333"/>
      <rgbColor rgb="00FFFFCC"/>
      <rgbColor rgb="00EEEEEE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00"/>
      <rgbColor rgb="00666699"/>
      <rgbColor rgb="00B2B2B2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1"/>
  <sheetViews>
    <sheetView zoomScale="85" zoomScaleNormal="85" workbookViewId="0" topLeftCell="A77">
      <selection activeCell="O19" sqref="O19"/>
    </sheetView>
  </sheetViews>
  <sheetFormatPr defaultColWidth="9.140625" defaultRowHeight="12.75" customHeight="1"/>
  <cols>
    <col min="1" max="1" width="11.00390625" style="1" customWidth="1"/>
    <col min="2" max="2" width="48.8515625" style="2" customWidth="1"/>
    <col min="3" max="3" width="20.140625" style="3" customWidth="1"/>
    <col min="4" max="4" width="23.00390625" style="4" customWidth="1"/>
    <col min="5" max="6" width="13.140625" style="5" customWidth="1"/>
    <col min="7" max="7" width="13.57421875" style="5" customWidth="1"/>
    <col min="8" max="16384" width="9.00390625" style="0" customWidth="1"/>
  </cols>
  <sheetData>
    <row r="1" spans="1:88" s="7" customFormat="1" ht="39.75" customHeight="1">
      <c r="A1" s="580" t="s">
        <v>0</v>
      </c>
      <c r="B1" s="580"/>
      <c r="C1" s="580"/>
      <c r="D1" s="580"/>
      <c r="E1" s="580"/>
      <c r="F1" s="580"/>
      <c r="G1" s="58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8" s="7" customFormat="1" ht="27" customHeight="1">
      <c r="A2" s="580" t="s">
        <v>359</v>
      </c>
      <c r="B2" s="580"/>
      <c r="C2" s="580"/>
      <c r="D2" s="580"/>
      <c r="E2" s="580"/>
      <c r="F2" s="580"/>
      <c r="G2" s="580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255" s="10" customFormat="1" ht="21" customHeight="1">
      <c r="A3" s="8"/>
      <c r="B3" s="8"/>
      <c r="C3" s="9"/>
      <c r="D3" s="8"/>
      <c r="E3" s="8"/>
      <c r="F3" s="8"/>
      <c r="G3" s="8"/>
      <c r="IU3"/>
    </row>
    <row r="4" spans="1:88" s="7" customFormat="1" ht="23.25" customHeight="1">
      <c r="A4" s="581" t="s">
        <v>1</v>
      </c>
      <c r="B4" s="581"/>
      <c r="C4" s="581"/>
      <c r="D4" s="581"/>
      <c r="E4" s="581"/>
      <c r="F4" s="581"/>
      <c r="G4" s="58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</row>
    <row r="5" spans="1:7" ht="37.5" customHeight="1">
      <c r="A5" s="11" t="s">
        <v>2</v>
      </c>
      <c r="B5" s="12" t="s">
        <v>3</v>
      </c>
      <c r="C5" s="13"/>
      <c r="D5" s="14"/>
      <c r="E5" s="15" t="s">
        <v>4</v>
      </c>
      <c r="F5" s="15" t="s">
        <v>5</v>
      </c>
      <c r="G5" s="15" t="s">
        <v>361</v>
      </c>
    </row>
    <row r="6" spans="1:7" ht="20.25" customHeight="1">
      <c r="A6" s="16" t="s">
        <v>6</v>
      </c>
      <c r="B6" s="17" t="s">
        <v>7</v>
      </c>
      <c r="C6" s="546"/>
      <c r="D6" s="18" t="s">
        <v>8</v>
      </c>
      <c r="E6" s="19">
        <v>0</v>
      </c>
      <c r="F6" s="19">
        <v>0</v>
      </c>
      <c r="G6" s="19">
        <v>0</v>
      </c>
    </row>
    <row r="7" spans="1:7" ht="20.25" customHeight="1">
      <c r="A7" s="16" t="s">
        <v>9</v>
      </c>
      <c r="B7" s="17" t="s">
        <v>10</v>
      </c>
      <c r="C7" s="546"/>
      <c r="D7" s="18" t="s">
        <v>8</v>
      </c>
      <c r="E7" s="19">
        <v>0</v>
      </c>
      <c r="F7" s="19">
        <v>0</v>
      </c>
      <c r="G7" s="19">
        <v>0</v>
      </c>
    </row>
    <row r="8" spans="1:7" ht="20.25" customHeight="1">
      <c r="A8" s="16" t="s">
        <v>11</v>
      </c>
      <c r="B8" s="17" t="s">
        <v>12</v>
      </c>
      <c r="C8" s="546"/>
      <c r="D8" s="18" t="s">
        <v>8</v>
      </c>
      <c r="E8" s="19"/>
      <c r="F8" s="19"/>
      <c r="G8" s="19"/>
    </row>
    <row r="9" spans="1:8" ht="20.25" customHeight="1">
      <c r="A9" s="16" t="s">
        <v>13</v>
      </c>
      <c r="B9" s="17" t="s">
        <v>14</v>
      </c>
      <c r="C9" s="546"/>
      <c r="D9" s="18" t="s">
        <v>8</v>
      </c>
      <c r="E9" s="19">
        <v>0</v>
      </c>
      <c r="F9" s="20"/>
      <c r="G9" s="20"/>
      <c r="H9" s="21"/>
    </row>
    <row r="10" spans="1:8" ht="20.25" customHeight="1">
      <c r="A10" s="16" t="s">
        <v>15</v>
      </c>
      <c r="B10" s="17" t="s">
        <v>360</v>
      </c>
      <c r="C10" s="546"/>
      <c r="D10" s="22" t="s">
        <v>17</v>
      </c>
      <c r="E10" s="19"/>
      <c r="F10" s="20"/>
      <c r="G10" s="20"/>
      <c r="H10" s="21"/>
    </row>
    <row r="11" spans="1:7" ht="10.5" customHeight="1">
      <c r="A11" s="582" t="s">
        <v>18</v>
      </c>
      <c r="B11" s="582"/>
      <c r="C11" s="582"/>
      <c r="D11" s="582"/>
      <c r="E11" s="582"/>
      <c r="F11" s="582"/>
      <c r="G11" s="582"/>
    </row>
    <row r="12" spans="1:7" ht="6" customHeight="1">
      <c r="A12" s="582"/>
      <c r="B12" s="582"/>
      <c r="C12" s="582"/>
      <c r="D12" s="582"/>
      <c r="E12" s="582"/>
      <c r="F12" s="582"/>
      <c r="G12" s="582"/>
    </row>
    <row r="13" spans="1:7" ht="27" customHeight="1">
      <c r="A13" s="23">
        <v>20101</v>
      </c>
      <c r="B13" s="23" t="s">
        <v>19</v>
      </c>
      <c r="C13" s="547"/>
      <c r="D13" s="24"/>
      <c r="E13" s="25"/>
      <c r="F13" s="25"/>
      <c r="G13" s="25"/>
    </row>
    <row r="14" spans="1:7" ht="15" customHeight="1">
      <c r="A14" s="26">
        <v>2010101</v>
      </c>
      <c r="B14" s="26" t="s">
        <v>20</v>
      </c>
      <c r="C14" s="547"/>
      <c r="D14" s="24"/>
      <c r="E14" s="19"/>
      <c r="F14" s="25"/>
      <c r="G14" s="25"/>
    </row>
    <row r="15" spans="1:7" ht="17.25" customHeight="1">
      <c r="A15" s="27">
        <v>211100</v>
      </c>
      <c r="B15" s="28" t="s">
        <v>20</v>
      </c>
      <c r="C15" s="547"/>
      <c r="D15" s="29" t="s">
        <v>21</v>
      </c>
      <c r="E15" s="19">
        <v>0</v>
      </c>
      <c r="F15" s="25">
        <v>0</v>
      </c>
      <c r="G15" s="25">
        <v>0</v>
      </c>
    </row>
    <row r="16" spans="1:7" ht="12.75" customHeight="1">
      <c r="A16" s="30"/>
      <c r="B16" s="31"/>
      <c r="C16" s="547"/>
      <c r="D16" s="29" t="s">
        <v>22</v>
      </c>
      <c r="E16" s="19">
        <v>0</v>
      </c>
      <c r="F16" s="25"/>
      <c r="G16" s="25"/>
    </row>
    <row r="17" spans="1:7" ht="12.75" customHeight="1">
      <c r="A17" s="32">
        <v>130</v>
      </c>
      <c r="B17" s="33" t="s">
        <v>23</v>
      </c>
      <c r="C17" s="547"/>
      <c r="D17" s="29"/>
      <c r="E17" s="19"/>
      <c r="F17" s="25"/>
      <c r="G17" s="25"/>
    </row>
    <row r="18" spans="1:7" ht="12.75" customHeight="1">
      <c r="A18" s="34"/>
      <c r="B18" s="33"/>
      <c r="C18" s="547"/>
      <c r="D18" s="29"/>
      <c r="E18" s="19"/>
      <c r="F18" s="25"/>
      <c r="G18" s="25"/>
    </row>
    <row r="19" spans="1:7" ht="12.75" customHeight="1">
      <c r="A19" s="26">
        <v>2010102</v>
      </c>
      <c r="B19" s="26" t="s">
        <v>24</v>
      </c>
      <c r="C19" s="547"/>
      <c r="D19" s="29"/>
      <c r="E19" s="19"/>
      <c r="F19" s="35"/>
      <c r="G19" s="35"/>
    </row>
    <row r="20" spans="1:7" ht="12.75" customHeight="1">
      <c r="A20" s="36">
        <v>211200</v>
      </c>
      <c r="B20" s="37" t="s">
        <v>25</v>
      </c>
      <c r="C20" s="547"/>
      <c r="D20" s="29" t="s">
        <v>21</v>
      </c>
      <c r="E20" s="19">
        <v>0</v>
      </c>
      <c r="F20" s="25">
        <v>0</v>
      </c>
      <c r="G20" s="25">
        <v>0</v>
      </c>
    </row>
    <row r="21" spans="1:7" ht="12.75" customHeight="1">
      <c r="A21" s="34"/>
      <c r="B21" s="33"/>
      <c r="C21" s="547"/>
      <c r="D21" s="29" t="s">
        <v>22</v>
      </c>
      <c r="E21" s="19">
        <v>0</v>
      </c>
      <c r="F21" s="25"/>
      <c r="G21" s="25"/>
    </row>
    <row r="22" spans="1:7" ht="12.75" customHeight="1">
      <c r="A22" s="32">
        <v>110</v>
      </c>
      <c r="B22" s="33" t="s">
        <v>26</v>
      </c>
      <c r="C22" s="547"/>
      <c r="D22" s="29"/>
      <c r="E22" s="19"/>
      <c r="F22" s="25"/>
      <c r="G22" s="25"/>
    </row>
    <row r="23" spans="1:7" ht="12.75" customHeight="1">
      <c r="A23" s="34"/>
      <c r="B23" s="33"/>
      <c r="C23" s="547"/>
      <c r="D23" s="29"/>
      <c r="E23" s="19"/>
      <c r="F23" s="25"/>
      <c r="G23" s="25"/>
    </row>
    <row r="24" spans="1:7" ht="12.75" customHeight="1">
      <c r="A24" s="36">
        <v>211210</v>
      </c>
      <c r="B24" s="37" t="s">
        <v>27</v>
      </c>
      <c r="C24" s="547"/>
      <c r="D24" s="29" t="s">
        <v>21</v>
      </c>
      <c r="E24" s="19">
        <v>0</v>
      </c>
      <c r="F24" s="25">
        <v>0</v>
      </c>
      <c r="G24" s="25">
        <v>0</v>
      </c>
    </row>
    <row r="25" spans="1:7" ht="12.75" customHeight="1">
      <c r="A25" s="38"/>
      <c r="B25" s="39"/>
      <c r="C25" s="547"/>
      <c r="D25" s="29" t="s">
        <v>22</v>
      </c>
      <c r="E25" s="19">
        <v>0</v>
      </c>
      <c r="F25" s="25"/>
      <c r="G25" s="25"/>
    </row>
    <row r="26" spans="1:7" ht="12.75" customHeight="1">
      <c r="A26" s="32">
        <v>105</v>
      </c>
      <c r="B26" s="33" t="s">
        <v>28</v>
      </c>
      <c r="C26" s="547"/>
      <c r="D26" s="29"/>
      <c r="E26" s="19"/>
      <c r="F26" s="25"/>
      <c r="G26" s="25"/>
    </row>
    <row r="27" spans="1:7" ht="12.75" customHeight="1">
      <c r="A27" s="32">
        <v>115</v>
      </c>
      <c r="B27" s="33" t="s">
        <v>29</v>
      </c>
      <c r="C27" s="547"/>
      <c r="D27" s="29"/>
      <c r="E27" s="19"/>
      <c r="F27" s="25"/>
      <c r="G27" s="25"/>
    </row>
    <row r="28" spans="1:7" ht="12.75" customHeight="1">
      <c r="A28" s="34"/>
      <c r="B28" s="33"/>
      <c r="C28" s="547"/>
      <c r="D28" s="29"/>
      <c r="E28" s="19"/>
      <c r="F28" s="25"/>
      <c r="G28" s="25"/>
    </row>
    <row r="29" spans="1:7" ht="12.75" customHeight="1">
      <c r="A29" s="36">
        <v>211220</v>
      </c>
      <c r="B29" s="37" t="s">
        <v>30</v>
      </c>
      <c r="C29" s="547"/>
      <c r="D29" s="29" t="s">
        <v>21</v>
      </c>
      <c r="E29" s="19">
        <v>0</v>
      </c>
      <c r="F29" s="25">
        <v>0</v>
      </c>
      <c r="G29" s="25">
        <v>0</v>
      </c>
    </row>
    <row r="30" spans="1:7" ht="12.75" customHeight="1">
      <c r="A30" s="36"/>
      <c r="B30" s="37"/>
      <c r="C30" s="547"/>
      <c r="D30" s="29" t="s">
        <v>22</v>
      </c>
      <c r="E30" s="19">
        <v>0</v>
      </c>
      <c r="F30" s="25"/>
      <c r="G30" s="25"/>
    </row>
    <row r="31" spans="1:7" ht="12.75" customHeight="1">
      <c r="A31" s="32">
        <v>117</v>
      </c>
      <c r="B31" s="33" t="s">
        <v>31</v>
      </c>
      <c r="C31" s="547"/>
      <c r="D31" s="29"/>
      <c r="E31" s="19"/>
      <c r="F31" s="25"/>
      <c r="G31" s="25"/>
    </row>
    <row r="32" spans="1:7" ht="12.75" customHeight="1">
      <c r="A32" s="34"/>
      <c r="B32" s="33"/>
      <c r="C32" s="547"/>
      <c r="D32" s="29"/>
      <c r="E32" s="19"/>
      <c r="F32" s="25"/>
      <c r="G32" s="25"/>
    </row>
    <row r="33" spans="1:7" ht="12.75" customHeight="1">
      <c r="A33" s="36">
        <v>211230</v>
      </c>
      <c r="B33" s="37" t="s">
        <v>32</v>
      </c>
      <c r="C33" s="547"/>
      <c r="D33" s="29" t="s">
        <v>21</v>
      </c>
      <c r="E33" s="19">
        <v>0</v>
      </c>
      <c r="F33" s="25">
        <v>0</v>
      </c>
      <c r="G33" s="25">
        <v>0</v>
      </c>
    </row>
    <row r="34" spans="1:7" ht="12.75" customHeight="1">
      <c r="A34" s="34"/>
      <c r="B34" s="33"/>
      <c r="C34" s="547"/>
      <c r="D34" s="29" t="s">
        <v>22</v>
      </c>
      <c r="E34" s="19">
        <v>0</v>
      </c>
      <c r="F34" s="25"/>
      <c r="G34" s="25"/>
    </row>
    <row r="35" spans="1:7" ht="30" customHeight="1">
      <c r="A35" s="40">
        <v>160</v>
      </c>
      <c r="B35" s="41" t="s">
        <v>33</v>
      </c>
      <c r="C35" s="547"/>
      <c r="D35" s="29"/>
      <c r="E35" s="19"/>
      <c r="F35" s="25"/>
      <c r="G35" s="25"/>
    </row>
    <row r="36" spans="1:7" ht="12.75" customHeight="1">
      <c r="A36" s="34"/>
      <c r="B36" s="33"/>
      <c r="C36" s="547"/>
      <c r="D36" s="29"/>
      <c r="E36" s="19"/>
      <c r="F36" s="25"/>
      <c r="G36" s="25"/>
    </row>
    <row r="37" spans="1:7" ht="12.75" customHeight="1">
      <c r="A37" s="36">
        <v>211240</v>
      </c>
      <c r="B37" s="37" t="s">
        <v>34</v>
      </c>
      <c r="C37" s="547"/>
      <c r="D37" s="29" t="s">
        <v>21</v>
      </c>
      <c r="E37" s="19">
        <v>0</v>
      </c>
      <c r="F37" s="25">
        <v>0</v>
      </c>
      <c r="G37" s="25">
        <v>0</v>
      </c>
    </row>
    <row r="38" spans="1:7" ht="12.75" customHeight="1">
      <c r="A38" s="34"/>
      <c r="B38" s="33"/>
      <c r="C38" s="547"/>
      <c r="D38" s="29" t="s">
        <v>22</v>
      </c>
      <c r="E38" s="19">
        <v>0</v>
      </c>
      <c r="F38" s="25"/>
      <c r="G38" s="25"/>
    </row>
    <row r="39" spans="1:7" ht="12.75" customHeight="1">
      <c r="A39" s="34"/>
      <c r="B39" s="33"/>
      <c r="C39" s="547"/>
      <c r="D39" s="29"/>
      <c r="E39" s="19"/>
      <c r="F39" s="25"/>
      <c r="G39" s="25"/>
    </row>
    <row r="40" spans="1:7" ht="12.75" customHeight="1">
      <c r="A40" s="36">
        <v>211250</v>
      </c>
      <c r="B40" s="37" t="s">
        <v>35</v>
      </c>
      <c r="C40" s="547"/>
      <c r="D40" s="29" t="s">
        <v>21</v>
      </c>
      <c r="E40" s="19">
        <v>0</v>
      </c>
      <c r="F40" s="25">
        <v>0</v>
      </c>
      <c r="G40" s="25">
        <v>0</v>
      </c>
    </row>
    <row r="41" spans="1:7" ht="12.75" customHeight="1">
      <c r="A41" s="34"/>
      <c r="B41" s="33"/>
      <c r="C41" s="547"/>
      <c r="D41" s="29" t="s">
        <v>22</v>
      </c>
      <c r="E41" s="19">
        <v>0</v>
      </c>
      <c r="F41" s="25"/>
      <c r="G41" s="25"/>
    </row>
    <row r="42" spans="1:7" ht="15.75" customHeight="1">
      <c r="A42" s="40">
        <v>120</v>
      </c>
      <c r="B42" s="41" t="s">
        <v>36</v>
      </c>
      <c r="C42" s="547"/>
      <c r="D42" s="29"/>
      <c r="E42" s="19"/>
      <c r="F42" s="25"/>
      <c r="G42" s="25"/>
    </row>
    <row r="43" spans="1:7" ht="12.75" customHeight="1">
      <c r="A43" s="32">
        <v>125</v>
      </c>
      <c r="B43" s="33" t="s">
        <v>37</v>
      </c>
      <c r="C43" s="547"/>
      <c r="D43" s="29"/>
      <c r="E43" s="19"/>
      <c r="F43" s="25"/>
      <c r="G43" s="25"/>
    </row>
    <row r="44" spans="1:7" ht="12.75" customHeight="1">
      <c r="A44" s="34"/>
      <c r="B44" s="33"/>
      <c r="C44" s="547"/>
      <c r="D44" s="29"/>
      <c r="E44" s="19"/>
      <c r="F44" s="25"/>
      <c r="G44" s="25"/>
    </row>
    <row r="45" spans="1:7" ht="12.75" customHeight="1">
      <c r="A45" s="36">
        <v>211260</v>
      </c>
      <c r="B45" s="33" t="s">
        <v>38</v>
      </c>
      <c r="C45" s="547"/>
      <c r="D45" s="29" t="s">
        <v>21</v>
      </c>
      <c r="E45" s="19">
        <v>0</v>
      </c>
      <c r="F45" s="25">
        <v>0</v>
      </c>
      <c r="G45" s="25">
        <v>0</v>
      </c>
    </row>
    <row r="46" spans="1:7" ht="12.75" customHeight="1">
      <c r="A46" s="34"/>
      <c r="B46" s="33"/>
      <c r="C46" s="547"/>
      <c r="D46" s="29" t="s">
        <v>22</v>
      </c>
      <c r="E46" s="19">
        <v>0</v>
      </c>
      <c r="F46" s="25"/>
      <c r="G46" s="25"/>
    </row>
    <row r="47" spans="1:7" ht="30" customHeight="1">
      <c r="A47" s="40">
        <v>116</v>
      </c>
      <c r="B47" s="41" t="s">
        <v>39</v>
      </c>
      <c r="C47" s="547"/>
      <c r="D47" s="29"/>
      <c r="E47" s="19"/>
      <c r="F47" s="25"/>
      <c r="G47" s="25"/>
    </row>
    <row r="48" spans="1:7" ht="12.75" customHeight="1">
      <c r="A48" s="36"/>
      <c r="B48" s="37"/>
      <c r="C48" s="547"/>
      <c r="D48" s="29"/>
      <c r="E48" s="19"/>
      <c r="F48" s="25"/>
      <c r="G48" s="25"/>
    </row>
    <row r="49" spans="1:7" ht="12.75" customHeight="1">
      <c r="A49" s="36">
        <v>211270</v>
      </c>
      <c r="B49" s="33" t="s">
        <v>40</v>
      </c>
      <c r="C49" s="547"/>
      <c r="D49" s="29" t="s">
        <v>21</v>
      </c>
      <c r="E49" s="19">
        <v>0</v>
      </c>
      <c r="F49" s="25">
        <v>0</v>
      </c>
      <c r="G49" s="25">
        <v>0</v>
      </c>
    </row>
    <row r="50" spans="1:7" ht="15" customHeight="1">
      <c r="A50" s="36"/>
      <c r="B50" s="42"/>
      <c r="C50" s="548"/>
      <c r="D50" s="29" t="s">
        <v>22</v>
      </c>
      <c r="E50" s="19">
        <v>0</v>
      </c>
      <c r="F50" s="25"/>
      <c r="G50" s="25"/>
    </row>
    <row r="51" spans="1:7" ht="36" customHeight="1">
      <c r="A51" s="43" t="s">
        <v>41</v>
      </c>
      <c r="B51" s="43" t="s">
        <v>42</v>
      </c>
      <c r="C51" s="549"/>
      <c r="D51" s="44"/>
      <c r="E51" s="45"/>
      <c r="F51" s="45"/>
      <c r="G51" s="45"/>
    </row>
    <row r="52" spans="1:7" ht="15" customHeight="1">
      <c r="A52" s="37"/>
      <c r="B52" s="37"/>
      <c r="C52" s="547"/>
      <c r="D52" s="29"/>
      <c r="E52" s="46"/>
      <c r="F52" s="25"/>
      <c r="G52" s="25"/>
    </row>
    <row r="53" spans="1:7" ht="12.75" customHeight="1">
      <c r="A53" s="47">
        <v>2010201</v>
      </c>
      <c r="B53" s="47" t="s">
        <v>43</v>
      </c>
      <c r="C53" s="547"/>
      <c r="D53" s="29"/>
      <c r="E53" s="25"/>
      <c r="F53" s="25"/>
      <c r="G53" s="25"/>
    </row>
    <row r="54" spans="1:7" ht="16.5" customHeight="1">
      <c r="A54" s="36">
        <v>212100</v>
      </c>
      <c r="B54" s="33" t="s">
        <v>44</v>
      </c>
      <c r="C54" s="547"/>
      <c r="D54" s="29" t="s">
        <v>21</v>
      </c>
      <c r="E54" s="19">
        <v>0</v>
      </c>
      <c r="F54" s="25">
        <v>0</v>
      </c>
      <c r="G54" s="25">
        <v>0</v>
      </c>
    </row>
    <row r="55" spans="1:7" ht="12.75" customHeight="1">
      <c r="A55" s="37"/>
      <c r="B55" s="42"/>
      <c r="C55" s="547"/>
      <c r="D55" s="29" t="s">
        <v>22</v>
      </c>
      <c r="E55" s="19">
        <v>0</v>
      </c>
      <c r="F55" s="25"/>
      <c r="G55" s="25"/>
    </row>
    <row r="56" spans="1:7" ht="27" customHeight="1">
      <c r="A56" s="48">
        <v>155</v>
      </c>
      <c r="B56" s="41" t="s">
        <v>45</v>
      </c>
      <c r="C56" s="547"/>
      <c r="D56" s="29"/>
      <c r="E56" s="19"/>
      <c r="F56" s="25"/>
      <c r="G56" s="25"/>
    </row>
    <row r="57" spans="1:7" ht="12.75" customHeight="1">
      <c r="A57" s="49"/>
      <c r="B57" s="33"/>
      <c r="C57" s="550"/>
      <c r="D57" s="29"/>
      <c r="E57" s="25"/>
      <c r="F57" s="25"/>
      <c r="G57" s="25"/>
    </row>
    <row r="58" spans="1:7" ht="33" customHeight="1">
      <c r="A58" s="43" t="s">
        <v>46</v>
      </c>
      <c r="B58" s="43" t="s">
        <v>47</v>
      </c>
      <c r="C58" s="549"/>
      <c r="D58" s="44"/>
      <c r="E58" s="50"/>
      <c r="F58" s="50"/>
      <c r="G58" s="50"/>
    </row>
    <row r="59" spans="1:7" ht="12.75" customHeight="1">
      <c r="A59" s="47">
        <v>2010301</v>
      </c>
      <c r="B59" s="47" t="s">
        <v>48</v>
      </c>
      <c r="C59" s="551"/>
      <c r="D59" s="29"/>
      <c r="E59" s="25"/>
      <c r="F59" s="25"/>
      <c r="G59" s="25"/>
    </row>
    <row r="60" spans="1:7" ht="12.75" customHeight="1">
      <c r="A60" s="36">
        <v>213100</v>
      </c>
      <c r="B60" s="37" t="s">
        <v>48</v>
      </c>
      <c r="C60" s="552"/>
      <c r="D60" s="29" t="s">
        <v>21</v>
      </c>
      <c r="E60" s="19">
        <v>0</v>
      </c>
      <c r="F60" s="25">
        <v>0</v>
      </c>
      <c r="G60" s="25">
        <v>0</v>
      </c>
    </row>
    <row r="61" spans="1:7" ht="12.75" customHeight="1">
      <c r="A61" s="52"/>
      <c r="B61" s="37"/>
      <c r="C61" s="547"/>
      <c r="D61" s="29" t="s">
        <v>22</v>
      </c>
      <c r="E61" s="19">
        <v>0</v>
      </c>
      <c r="F61" s="25"/>
      <c r="G61" s="25"/>
    </row>
    <row r="62" spans="1:7" ht="9.75" customHeight="1">
      <c r="A62" s="52"/>
      <c r="B62" s="37"/>
      <c r="C62" s="547"/>
      <c r="D62" s="29"/>
      <c r="E62" s="25"/>
      <c r="F62" s="25"/>
      <c r="G62" s="25"/>
    </row>
    <row r="63" spans="1:7" ht="12.75" customHeight="1">
      <c r="A63" s="53">
        <v>2010302</v>
      </c>
      <c r="B63" s="47" t="s">
        <v>49</v>
      </c>
      <c r="C63" s="547"/>
      <c r="D63" s="54"/>
      <c r="E63" s="25"/>
      <c r="F63" s="25"/>
      <c r="G63" s="25"/>
    </row>
    <row r="64" spans="1:7" ht="12.75" customHeight="1">
      <c r="A64" s="36">
        <v>213200</v>
      </c>
      <c r="B64" s="37" t="s">
        <v>49</v>
      </c>
      <c r="C64" s="547"/>
      <c r="D64" s="29" t="s">
        <v>21</v>
      </c>
      <c r="E64" s="19">
        <v>0</v>
      </c>
      <c r="F64" s="25">
        <v>0</v>
      </c>
      <c r="G64" s="25">
        <v>0</v>
      </c>
    </row>
    <row r="65" spans="1:7" ht="12.75" customHeight="1">
      <c r="A65" s="52"/>
      <c r="B65" s="37"/>
      <c r="C65" s="547"/>
      <c r="D65" s="29" t="s">
        <v>22</v>
      </c>
      <c r="E65" s="19">
        <v>0</v>
      </c>
      <c r="F65" s="25"/>
      <c r="G65" s="25"/>
    </row>
    <row r="66" spans="1:7" ht="12.75" customHeight="1">
      <c r="A66" s="55">
        <v>175</v>
      </c>
      <c r="B66" s="37" t="s">
        <v>50</v>
      </c>
      <c r="C66" s="547"/>
      <c r="D66" s="29"/>
      <c r="E66" s="19"/>
      <c r="F66" s="19"/>
      <c r="G66" s="19"/>
    </row>
    <row r="67" spans="1:7" ht="12.75" customHeight="1">
      <c r="A67" s="52"/>
      <c r="B67" s="37"/>
      <c r="C67" s="552"/>
      <c r="D67" s="29"/>
      <c r="E67" s="25"/>
      <c r="F67" s="25"/>
      <c r="G67" s="25"/>
    </row>
    <row r="68" spans="1:7" ht="28.5" customHeight="1">
      <c r="A68" s="43">
        <v>20104</v>
      </c>
      <c r="B68" s="43" t="s">
        <v>51</v>
      </c>
      <c r="C68" s="549"/>
      <c r="D68" s="44"/>
      <c r="E68" s="50"/>
      <c r="F68" s="50"/>
      <c r="G68" s="50"/>
    </row>
    <row r="69" spans="1:7" ht="17.25" customHeight="1">
      <c r="A69" s="47">
        <v>2010401</v>
      </c>
      <c r="B69" s="47" t="s">
        <v>52</v>
      </c>
      <c r="C69" s="551"/>
      <c r="D69" s="29"/>
      <c r="E69" s="25"/>
      <c r="F69" s="25"/>
      <c r="G69" s="25"/>
    </row>
    <row r="70" spans="1:7" ht="12.75" customHeight="1">
      <c r="A70" s="36">
        <v>214100</v>
      </c>
      <c r="B70" s="37" t="s">
        <v>53</v>
      </c>
      <c r="C70" s="552"/>
      <c r="D70" s="29" t="s">
        <v>21</v>
      </c>
      <c r="E70" s="19">
        <v>0</v>
      </c>
      <c r="F70" s="25">
        <v>0</v>
      </c>
      <c r="G70" s="25">
        <v>0</v>
      </c>
    </row>
    <row r="71" spans="1:7" ht="12.75" customHeight="1">
      <c r="A71" s="56"/>
      <c r="B71" s="37"/>
      <c r="C71" s="552"/>
      <c r="D71" s="29" t="s">
        <v>22</v>
      </c>
      <c r="E71" s="19">
        <v>0</v>
      </c>
      <c r="F71" s="25"/>
      <c r="G71" s="25"/>
    </row>
    <row r="72" spans="1:7" ht="42" customHeight="1">
      <c r="A72" s="43">
        <v>20105</v>
      </c>
      <c r="B72" s="43" t="s">
        <v>54</v>
      </c>
      <c r="C72" s="549"/>
      <c r="D72" s="57"/>
      <c r="E72" s="50"/>
      <c r="F72" s="50"/>
      <c r="G72" s="50"/>
    </row>
    <row r="73" spans="1:7" ht="12.75" customHeight="1">
      <c r="A73" s="47">
        <v>2010501</v>
      </c>
      <c r="B73" s="47" t="s">
        <v>55</v>
      </c>
      <c r="C73" s="551"/>
      <c r="D73" s="29"/>
      <c r="E73" s="25"/>
      <c r="F73" s="25"/>
      <c r="G73" s="25"/>
    </row>
    <row r="74" spans="1:7" ht="12.75" customHeight="1">
      <c r="A74" s="36">
        <v>215100</v>
      </c>
      <c r="B74" s="37" t="s">
        <v>56</v>
      </c>
      <c r="C74" s="552"/>
      <c r="D74" s="29" t="s">
        <v>21</v>
      </c>
      <c r="E74" s="19">
        <v>0</v>
      </c>
      <c r="F74" s="25">
        <v>0</v>
      </c>
      <c r="G74" s="25">
        <v>0</v>
      </c>
    </row>
    <row r="75" spans="1:7" ht="12.75" customHeight="1">
      <c r="A75" s="37"/>
      <c r="B75" s="58"/>
      <c r="C75" s="552"/>
      <c r="D75" s="29" t="s">
        <v>22</v>
      </c>
      <c r="E75" s="19">
        <v>0</v>
      </c>
      <c r="F75" s="25"/>
      <c r="G75" s="25"/>
    </row>
    <row r="76" spans="1:7" ht="12" customHeight="1">
      <c r="A76" s="578"/>
      <c r="B76" s="59" t="s">
        <v>57</v>
      </c>
      <c r="C76" s="553"/>
      <c r="D76" s="60"/>
      <c r="E76" s="61"/>
      <c r="F76" s="61"/>
      <c r="G76" s="61"/>
    </row>
    <row r="77" spans="1:7" ht="13.5" customHeight="1">
      <c r="A77" s="578"/>
      <c r="B77" s="62" t="s">
        <v>58</v>
      </c>
      <c r="C77" s="554"/>
      <c r="D77" s="63" t="s">
        <v>21</v>
      </c>
      <c r="E77" s="64">
        <f>E15+E20+E24+E29+E33+E37+E40+E45+E49+E54+E60+E64+E70+E74</f>
        <v>0</v>
      </c>
      <c r="F77" s="64">
        <f>F15+F20+F24+F29+F33+F37+F40+F45+F49+F54+F60+F64+F70+F74</f>
        <v>0</v>
      </c>
      <c r="G77" s="64">
        <f>G15+G20+G24+G29+G33+G37+G40+G45+G49+G54+G60+G64+G70+G74</f>
        <v>0</v>
      </c>
    </row>
    <row r="78" spans="1:7" ht="12" customHeight="1">
      <c r="A78" s="578"/>
      <c r="B78" s="65"/>
      <c r="C78" s="555"/>
      <c r="D78" s="66" t="s">
        <v>22</v>
      </c>
      <c r="E78" s="67">
        <f>E16+E17+E21+E22+E25+E26+E27+E30+E31+E34+E35+E38+E41+E42+E43+E46+E47+E50+E55+E56+E61+E65+E66+E71+E75</f>
        <v>0</v>
      </c>
      <c r="F78" s="67"/>
      <c r="G78" s="67"/>
    </row>
    <row r="79" spans="1:7" ht="15" customHeight="1">
      <c r="A79" s="68"/>
      <c r="B79" s="69"/>
      <c r="C79" s="70"/>
      <c r="D79" s="71"/>
      <c r="E79" s="72"/>
      <c r="F79" s="72"/>
      <c r="G79" s="72"/>
    </row>
    <row r="80" spans="1:7" ht="18" customHeight="1">
      <c r="A80" s="579" t="s">
        <v>59</v>
      </c>
      <c r="B80" s="579"/>
      <c r="C80" s="579"/>
      <c r="D80" s="579"/>
      <c r="E80" s="579"/>
      <c r="F80" s="579"/>
      <c r="G80" s="579"/>
    </row>
    <row r="81" spans="1:7" ht="31.5" customHeight="1">
      <c r="A81" s="73">
        <v>30100</v>
      </c>
      <c r="B81" s="74" t="s">
        <v>60</v>
      </c>
      <c r="C81" s="556"/>
      <c r="D81" s="29"/>
      <c r="E81" s="75"/>
      <c r="F81" s="75"/>
      <c r="G81" s="75"/>
    </row>
    <row r="82" spans="1:7" ht="17.25" customHeight="1">
      <c r="A82" s="47">
        <v>3010100</v>
      </c>
      <c r="B82" s="76" t="s">
        <v>61</v>
      </c>
      <c r="C82" s="551"/>
      <c r="D82" s="77"/>
      <c r="E82" s="78"/>
      <c r="F82" s="78"/>
      <c r="G82" s="78"/>
    </row>
    <row r="83" spans="1:7" ht="13.5" customHeight="1">
      <c r="A83" s="36">
        <v>311100</v>
      </c>
      <c r="B83" s="58" t="s">
        <v>62</v>
      </c>
      <c r="C83" s="552"/>
      <c r="D83" s="29" t="s">
        <v>21</v>
      </c>
      <c r="E83" s="19">
        <v>0</v>
      </c>
      <c r="F83" s="25">
        <v>0</v>
      </c>
      <c r="G83" s="25">
        <v>0</v>
      </c>
    </row>
    <row r="84" spans="1:7" ht="13.5" customHeight="1">
      <c r="A84" s="37"/>
      <c r="B84" s="58"/>
      <c r="C84" s="552"/>
      <c r="D84" s="29" t="s">
        <v>22</v>
      </c>
      <c r="E84" s="19">
        <v>0</v>
      </c>
      <c r="F84" s="79"/>
      <c r="G84" s="79"/>
    </row>
    <row r="85" spans="1:7" ht="13.5" customHeight="1">
      <c r="A85" s="55">
        <v>165</v>
      </c>
      <c r="B85" s="58" t="s">
        <v>63</v>
      </c>
      <c r="C85" s="547"/>
      <c r="D85" s="29"/>
      <c r="E85" s="19"/>
      <c r="F85" s="79"/>
      <c r="G85" s="79"/>
    </row>
    <row r="86" spans="1:7" ht="13.5" customHeight="1">
      <c r="A86" s="37"/>
      <c r="B86" s="58"/>
      <c r="C86" s="552"/>
      <c r="D86" s="29"/>
      <c r="E86" s="79"/>
      <c r="F86" s="79"/>
      <c r="G86" s="79"/>
    </row>
    <row r="87" spans="1:7" ht="13.5" customHeight="1">
      <c r="A87" s="47">
        <v>3010200</v>
      </c>
      <c r="B87" s="76" t="s">
        <v>64</v>
      </c>
      <c r="C87" s="551"/>
      <c r="D87" s="29"/>
      <c r="E87" s="79"/>
      <c r="F87" s="79"/>
      <c r="G87" s="79"/>
    </row>
    <row r="88" spans="1:7" ht="13.5" customHeight="1">
      <c r="A88" s="36">
        <v>312100</v>
      </c>
      <c r="B88" s="58" t="s">
        <v>65</v>
      </c>
      <c r="C88" s="552"/>
      <c r="D88" s="29" t="s">
        <v>21</v>
      </c>
      <c r="E88" s="19">
        <v>0</v>
      </c>
      <c r="F88" s="25">
        <v>0</v>
      </c>
      <c r="G88" s="25">
        <v>0</v>
      </c>
    </row>
    <row r="89" spans="1:7" ht="13.5" customHeight="1">
      <c r="A89" s="52"/>
      <c r="B89" s="58"/>
      <c r="C89" s="552"/>
      <c r="D89" s="29" t="s">
        <v>22</v>
      </c>
      <c r="E89" s="19">
        <v>0</v>
      </c>
      <c r="F89" s="79"/>
      <c r="G89" s="79"/>
    </row>
    <row r="90" spans="1:7" ht="13.5" customHeight="1">
      <c r="A90" s="30"/>
      <c r="B90" s="80"/>
      <c r="C90" s="548"/>
      <c r="D90" s="29"/>
      <c r="E90" s="79"/>
      <c r="F90" s="79"/>
      <c r="G90" s="79"/>
    </row>
    <row r="91" spans="1:7" ht="13.5" customHeight="1">
      <c r="A91" s="36">
        <v>312110</v>
      </c>
      <c r="B91" s="58" t="s">
        <v>66</v>
      </c>
      <c r="C91" s="552"/>
      <c r="D91" s="29" t="s">
        <v>21</v>
      </c>
      <c r="E91" s="19">
        <v>0</v>
      </c>
      <c r="F91" s="25">
        <v>0</v>
      </c>
      <c r="G91" s="25">
        <v>0</v>
      </c>
    </row>
    <row r="92" spans="1:7" ht="13.5" customHeight="1">
      <c r="A92" s="52"/>
      <c r="B92" s="58"/>
      <c r="C92" s="552"/>
      <c r="D92" s="29" t="s">
        <v>22</v>
      </c>
      <c r="E92" s="19">
        <v>0</v>
      </c>
      <c r="F92" s="79"/>
      <c r="G92" s="79"/>
    </row>
    <row r="93" spans="1:7" ht="13.5" customHeight="1">
      <c r="A93" s="47">
        <v>3010300</v>
      </c>
      <c r="B93" s="76" t="s">
        <v>67</v>
      </c>
      <c r="C93" s="551"/>
      <c r="D93" s="29"/>
      <c r="E93" s="79"/>
      <c r="F93" s="79"/>
      <c r="G93" s="79"/>
    </row>
    <row r="94" spans="1:7" ht="13.5" customHeight="1">
      <c r="A94" s="36">
        <v>313100</v>
      </c>
      <c r="B94" s="58" t="s">
        <v>68</v>
      </c>
      <c r="C94" s="552"/>
      <c r="D94" s="29" t="s">
        <v>21</v>
      </c>
      <c r="E94" s="19">
        <v>0</v>
      </c>
      <c r="F94" s="25">
        <v>0</v>
      </c>
      <c r="G94" s="25">
        <v>0</v>
      </c>
    </row>
    <row r="95" spans="1:7" ht="13.5" customHeight="1">
      <c r="A95" s="37"/>
      <c r="B95" s="58"/>
      <c r="C95" s="552"/>
      <c r="D95" s="29" t="s">
        <v>22</v>
      </c>
      <c r="E95" s="19">
        <v>0</v>
      </c>
      <c r="F95" s="79"/>
      <c r="G95" s="79"/>
    </row>
    <row r="96" spans="1:7" ht="13.5" customHeight="1">
      <c r="A96" s="43">
        <v>30300</v>
      </c>
      <c r="B96" s="43" t="s">
        <v>69</v>
      </c>
      <c r="C96" s="557"/>
      <c r="D96" s="81"/>
      <c r="E96" s="82"/>
      <c r="F96" s="82"/>
      <c r="G96" s="82"/>
    </row>
    <row r="97" spans="1:7" ht="13.5" customHeight="1">
      <c r="A97" s="47">
        <v>3030300</v>
      </c>
      <c r="B97" s="47" t="s">
        <v>70</v>
      </c>
      <c r="C97" s="558"/>
      <c r="D97" s="83"/>
      <c r="E97" s="79"/>
      <c r="F97" s="79"/>
      <c r="G97" s="79"/>
    </row>
    <row r="98" spans="1:7" ht="13.5" customHeight="1">
      <c r="A98" s="36">
        <v>333100</v>
      </c>
      <c r="B98" s="58" t="s">
        <v>71</v>
      </c>
      <c r="C98" s="552"/>
      <c r="D98" s="29" t="s">
        <v>21</v>
      </c>
      <c r="E98" s="19">
        <v>0</v>
      </c>
      <c r="F98" s="25">
        <v>0</v>
      </c>
      <c r="G98" s="25">
        <v>0</v>
      </c>
    </row>
    <row r="99" spans="1:7" ht="13.5" customHeight="1">
      <c r="A99" s="52"/>
      <c r="B99" s="58"/>
      <c r="C99" s="552"/>
      <c r="D99" s="29" t="s">
        <v>22</v>
      </c>
      <c r="E99" s="19">
        <v>0</v>
      </c>
      <c r="F99" s="79"/>
      <c r="G99" s="79"/>
    </row>
    <row r="100" spans="1:7" ht="13.5" customHeight="1">
      <c r="A100" s="55">
        <v>145</v>
      </c>
      <c r="B100" s="58" t="s">
        <v>72</v>
      </c>
      <c r="C100" s="547"/>
      <c r="D100" s="29"/>
      <c r="E100" s="19"/>
      <c r="F100" s="79"/>
      <c r="G100" s="79"/>
    </row>
    <row r="101" spans="1:7" ht="13.5" customHeight="1">
      <c r="A101" s="84"/>
      <c r="B101" s="85"/>
      <c r="C101" s="559"/>
      <c r="D101" s="86"/>
      <c r="E101" s="87"/>
      <c r="F101" s="87"/>
      <c r="G101" s="87"/>
    </row>
    <row r="102" spans="1:7" ht="28.5" customHeight="1">
      <c r="A102" s="88">
        <v>30500</v>
      </c>
      <c r="B102" s="89" t="s">
        <v>73</v>
      </c>
      <c r="C102" s="549"/>
      <c r="D102" s="44"/>
      <c r="E102" s="90"/>
      <c r="F102" s="90"/>
      <c r="G102" s="90"/>
    </row>
    <row r="103" spans="1:7" ht="15" customHeight="1">
      <c r="A103" s="91">
        <v>3050100</v>
      </c>
      <c r="B103" s="92" t="s">
        <v>74</v>
      </c>
      <c r="C103" s="560"/>
      <c r="D103" s="29"/>
      <c r="E103" s="93"/>
      <c r="F103" s="79"/>
      <c r="G103" s="79"/>
    </row>
    <row r="104" spans="1:7" ht="13.5" customHeight="1">
      <c r="A104" s="36">
        <v>351100</v>
      </c>
      <c r="B104" s="58" t="s">
        <v>75</v>
      </c>
      <c r="C104" s="552"/>
      <c r="D104" s="29" t="s">
        <v>21</v>
      </c>
      <c r="E104" s="19">
        <v>0</v>
      </c>
      <c r="F104" s="25">
        <v>0</v>
      </c>
      <c r="G104" s="25">
        <v>0</v>
      </c>
    </row>
    <row r="105" spans="1:7" ht="13.5" customHeight="1">
      <c r="A105" s="52"/>
      <c r="B105" s="58"/>
      <c r="C105" s="552"/>
      <c r="D105" s="29" t="s">
        <v>22</v>
      </c>
      <c r="E105" s="19">
        <v>0</v>
      </c>
      <c r="F105" s="79"/>
      <c r="G105" s="79"/>
    </row>
    <row r="106" spans="1:7" ht="13.5" customHeight="1">
      <c r="A106" s="47">
        <v>3050200</v>
      </c>
      <c r="B106" s="76" t="s">
        <v>76</v>
      </c>
      <c r="C106" s="551"/>
      <c r="D106" s="29"/>
      <c r="E106" s="79"/>
      <c r="F106" s="79"/>
      <c r="G106" s="79"/>
    </row>
    <row r="107" spans="1:7" ht="13.5" customHeight="1">
      <c r="A107" s="36">
        <v>352100</v>
      </c>
      <c r="B107" s="58" t="s">
        <v>77</v>
      </c>
      <c r="C107" s="552"/>
      <c r="D107" s="29" t="s">
        <v>21</v>
      </c>
      <c r="E107" s="19">
        <v>0</v>
      </c>
      <c r="F107" s="25">
        <v>0</v>
      </c>
      <c r="G107" s="25">
        <v>0</v>
      </c>
    </row>
    <row r="108" spans="1:7" ht="13.5" customHeight="1">
      <c r="A108" s="36"/>
      <c r="B108" s="58"/>
      <c r="C108" s="552"/>
      <c r="D108" s="29" t="s">
        <v>22</v>
      </c>
      <c r="E108" s="19">
        <v>0</v>
      </c>
      <c r="F108" s="79"/>
      <c r="G108" s="79"/>
    </row>
    <row r="109" spans="1:7" ht="13.5" customHeight="1">
      <c r="A109" s="36">
        <v>170</v>
      </c>
      <c r="B109" s="58" t="s">
        <v>78</v>
      </c>
      <c r="C109" s="547"/>
      <c r="D109" s="29"/>
      <c r="E109" s="19"/>
      <c r="F109" s="79"/>
      <c r="G109" s="79"/>
    </row>
    <row r="110" spans="1:7" ht="13.5" customHeight="1">
      <c r="A110" s="36"/>
      <c r="B110" s="58"/>
      <c r="C110" s="552"/>
      <c r="D110" s="29"/>
      <c r="E110" s="79"/>
      <c r="F110" s="79"/>
      <c r="G110" s="79"/>
    </row>
    <row r="111" spans="1:7" ht="13.5" customHeight="1">
      <c r="A111" s="52"/>
      <c r="B111" s="58"/>
      <c r="C111" s="552"/>
      <c r="D111" s="94"/>
      <c r="E111" s="79"/>
      <c r="F111" s="79"/>
      <c r="G111" s="79"/>
    </row>
    <row r="112" spans="1:7" ht="13.5" customHeight="1">
      <c r="A112" s="47">
        <v>3059900</v>
      </c>
      <c r="B112" s="76" t="s">
        <v>79</v>
      </c>
      <c r="C112" s="551"/>
      <c r="D112" s="29"/>
      <c r="E112" s="79"/>
      <c r="F112" s="79"/>
      <c r="G112" s="79"/>
    </row>
    <row r="113" spans="1:7" ht="25.5" customHeight="1">
      <c r="A113" s="36">
        <v>359910</v>
      </c>
      <c r="B113" s="58" t="s">
        <v>80</v>
      </c>
      <c r="C113" s="552"/>
      <c r="D113" s="29" t="s">
        <v>21</v>
      </c>
      <c r="E113" s="19">
        <v>0</v>
      </c>
      <c r="F113" s="25">
        <v>0</v>
      </c>
      <c r="G113" s="25">
        <v>0</v>
      </c>
    </row>
    <row r="114" spans="1:7" ht="13.5" customHeight="1">
      <c r="A114" s="37"/>
      <c r="B114" s="58"/>
      <c r="C114" s="552"/>
      <c r="D114" s="29" t="s">
        <v>22</v>
      </c>
      <c r="E114" s="19">
        <v>0</v>
      </c>
      <c r="F114" s="79"/>
      <c r="G114" s="79"/>
    </row>
    <row r="115" spans="1:7" ht="13.5" customHeight="1">
      <c r="A115" s="37"/>
      <c r="B115" s="58"/>
      <c r="C115" s="552"/>
      <c r="D115" s="29"/>
      <c r="E115" s="79"/>
      <c r="F115" s="79"/>
      <c r="G115" s="79"/>
    </row>
    <row r="116" spans="1:7" ht="27.75" customHeight="1">
      <c r="A116" s="36">
        <v>359920</v>
      </c>
      <c r="B116" s="58" t="s">
        <v>81</v>
      </c>
      <c r="C116" s="552"/>
      <c r="D116" s="29" t="s">
        <v>21</v>
      </c>
      <c r="E116" s="19">
        <v>0</v>
      </c>
      <c r="F116" s="25">
        <v>0</v>
      </c>
      <c r="G116" s="25">
        <v>0</v>
      </c>
    </row>
    <row r="117" spans="1:7" ht="13.5" customHeight="1">
      <c r="A117" s="30"/>
      <c r="B117" s="95"/>
      <c r="C117" s="548"/>
      <c r="D117" s="29" t="s">
        <v>22</v>
      </c>
      <c r="E117" s="19">
        <v>0</v>
      </c>
      <c r="F117" s="79"/>
      <c r="G117" s="79"/>
    </row>
    <row r="118" spans="1:7" ht="13.5" customHeight="1">
      <c r="A118" s="30">
        <v>319</v>
      </c>
      <c r="B118" s="95" t="s">
        <v>82</v>
      </c>
      <c r="C118" s="547"/>
      <c r="D118" s="29"/>
      <c r="E118" s="19"/>
      <c r="F118" s="79"/>
      <c r="G118" s="79"/>
    </row>
    <row r="119" spans="1:7" ht="13.5" customHeight="1">
      <c r="A119" s="30"/>
      <c r="B119" s="95"/>
      <c r="C119" s="548"/>
      <c r="D119" s="29"/>
      <c r="E119" s="20"/>
      <c r="F119" s="79"/>
      <c r="G119" s="79"/>
    </row>
    <row r="120" spans="1:7" ht="13.5" customHeight="1">
      <c r="A120" s="30"/>
      <c r="B120" s="95"/>
      <c r="C120" s="548"/>
      <c r="D120" s="29"/>
      <c r="E120" s="20"/>
      <c r="F120" s="79"/>
      <c r="G120" s="79"/>
    </row>
    <row r="121" spans="1:7" ht="12.75" customHeight="1">
      <c r="A121" s="96"/>
      <c r="B121" s="97" t="s">
        <v>83</v>
      </c>
      <c r="C121" s="98"/>
      <c r="D121" s="99"/>
      <c r="E121" s="100"/>
      <c r="F121" s="100"/>
      <c r="G121" s="100"/>
    </row>
    <row r="122" spans="1:7" ht="12.75" customHeight="1">
      <c r="A122" s="101"/>
      <c r="B122" s="102" t="s">
        <v>84</v>
      </c>
      <c r="C122" s="103"/>
      <c r="D122" s="104" t="s">
        <v>21</v>
      </c>
      <c r="E122" s="105">
        <f>E83+E88+E91+E94+E98+E104+E107+E113+E116</f>
        <v>0</v>
      </c>
      <c r="F122" s="105">
        <f>F83+F88+F91+F94+F98+F104+F107+F113+F116</f>
        <v>0</v>
      </c>
      <c r="G122" s="105">
        <f>G83+G88+G91+G94+G98+G104+G107+G113+G116</f>
        <v>0</v>
      </c>
    </row>
    <row r="123" spans="1:7" ht="13.5" customHeight="1">
      <c r="A123" s="106"/>
      <c r="B123" s="107"/>
      <c r="C123" s="108"/>
      <c r="D123" s="109" t="s">
        <v>22</v>
      </c>
      <c r="E123" s="110">
        <f>E84+E85+E89+E92+E95+E99+E100+E105+E108+E109+E114+E117+E118</f>
        <v>0</v>
      </c>
      <c r="F123" s="111"/>
      <c r="G123" s="111"/>
    </row>
    <row r="124" spans="1:7" ht="12.75" customHeight="1">
      <c r="A124" s="112"/>
      <c r="B124" s="113"/>
      <c r="C124" s="114"/>
      <c r="D124" s="115"/>
      <c r="E124" s="116"/>
      <c r="F124" s="116"/>
      <c r="G124" s="117"/>
    </row>
    <row r="125" spans="1:7" ht="18.75" customHeight="1">
      <c r="A125" s="579" t="s">
        <v>85</v>
      </c>
      <c r="B125" s="579"/>
      <c r="C125" s="579"/>
      <c r="D125" s="579"/>
      <c r="E125" s="579"/>
      <c r="F125" s="579"/>
      <c r="G125" s="579"/>
    </row>
    <row r="126" spans="1:7" ht="20.25" customHeight="1">
      <c r="A126" s="118">
        <v>40200</v>
      </c>
      <c r="B126" s="119" t="s">
        <v>86</v>
      </c>
      <c r="C126" s="561"/>
      <c r="D126" s="120"/>
      <c r="E126" s="121"/>
      <c r="F126" s="121"/>
      <c r="G126" s="121"/>
    </row>
    <row r="127" spans="1:7" ht="30" customHeight="1">
      <c r="A127" s="122">
        <v>4020100</v>
      </c>
      <c r="B127" s="123" t="s">
        <v>87</v>
      </c>
      <c r="C127" s="551"/>
      <c r="D127" s="120"/>
      <c r="E127" s="19"/>
      <c r="F127" s="19"/>
      <c r="G127" s="19"/>
    </row>
    <row r="128" spans="1:7" ht="23.25" customHeight="1">
      <c r="A128" s="36">
        <v>421100</v>
      </c>
      <c r="B128" s="37" t="s">
        <v>88</v>
      </c>
      <c r="C128" s="552"/>
      <c r="D128" s="83" t="s">
        <v>21</v>
      </c>
      <c r="E128" s="19">
        <v>0</v>
      </c>
      <c r="F128" s="25">
        <v>0</v>
      </c>
      <c r="G128" s="25">
        <v>0</v>
      </c>
    </row>
    <row r="129" spans="1:7" ht="15.75" customHeight="1">
      <c r="A129" s="52"/>
      <c r="B129" s="37"/>
      <c r="C129" s="552"/>
      <c r="D129" s="83" t="s">
        <v>22</v>
      </c>
      <c r="E129" s="19">
        <v>0</v>
      </c>
      <c r="F129" s="19"/>
      <c r="G129" s="19"/>
    </row>
    <row r="130" spans="1:7" ht="15.75" customHeight="1">
      <c r="A130" s="52"/>
      <c r="B130" s="37"/>
      <c r="C130" s="552"/>
      <c r="D130" s="83"/>
      <c r="E130" s="19"/>
      <c r="F130" s="19"/>
      <c r="G130" s="19"/>
    </row>
    <row r="131" spans="1:7" ht="24.75" customHeight="1">
      <c r="A131" s="36">
        <v>421110</v>
      </c>
      <c r="B131" s="37" t="s">
        <v>89</v>
      </c>
      <c r="C131" s="552"/>
      <c r="D131" s="83" t="s">
        <v>21</v>
      </c>
      <c r="E131" s="19">
        <v>0</v>
      </c>
      <c r="F131" s="25">
        <v>0</v>
      </c>
      <c r="G131" s="25">
        <v>0</v>
      </c>
    </row>
    <row r="132" spans="1:7" ht="16.5" customHeight="1">
      <c r="A132" s="52"/>
      <c r="B132" s="37"/>
      <c r="C132" s="552"/>
      <c r="D132" s="83" t="s">
        <v>22</v>
      </c>
      <c r="E132" s="19">
        <v>0</v>
      </c>
      <c r="F132" s="19"/>
      <c r="G132" s="19"/>
    </row>
    <row r="133" spans="1:7" ht="16.5" customHeight="1">
      <c r="A133" s="55">
        <v>135</v>
      </c>
      <c r="B133" s="37" t="s">
        <v>26</v>
      </c>
      <c r="C133" s="562"/>
      <c r="D133" s="29"/>
      <c r="E133" s="19"/>
      <c r="F133" s="19"/>
      <c r="G133" s="19"/>
    </row>
    <row r="134" spans="1:7" ht="17.25" customHeight="1">
      <c r="A134" s="52"/>
      <c r="B134" s="37"/>
      <c r="C134" s="552"/>
      <c r="D134" s="83"/>
      <c r="E134" s="19"/>
      <c r="F134" s="19"/>
      <c r="G134" s="19"/>
    </row>
    <row r="135" spans="1:7" ht="28.5" customHeight="1">
      <c r="A135" s="36">
        <v>421120</v>
      </c>
      <c r="B135" s="37" t="s">
        <v>90</v>
      </c>
      <c r="C135" s="552"/>
      <c r="D135" s="83" t="s">
        <v>21</v>
      </c>
      <c r="E135" s="19">
        <v>0</v>
      </c>
      <c r="F135" s="25">
        <v>0</v>
      </c>
      <c r="G135" s="25">
        <v>0</v>
      </c>
    </row>
    <row r="136" spans="1:7" ht="18" customHeight="1">
      <c r="A136" s="52"/>
      <c r="B136" s="37"/>
      <c r="C136" s="552"/>
      <c r="D136" s="83" t="s">
        <v>22</v>
      </c>
      <c r="E136" s="19">
        <v>0</v>
      </c>
      <c r="F136" s="19"/>
      <c r="G136" s="19"/>
    </row>
    <row r="137" spans="1:7" ht="15.75" customHeight="1">
      <c r="A137" s="55">
        <v>140</v>
      </c>
      <c r="B137" s="37" t="s">
        <v>29</v>
      </c>
      <c r="C137" s="562"/>
      <c r="D137" s="29"/>
      <c r="E137" s="19"/>
      <c r="F137" s="19"/>
      <c r="G137" s="19"/>
    </row>
    <row r="138" spans="1:7" ht="15.75" customHeight="1">
      <c r="A138" s="52"/>
      <c r="B138" s="37"/>
      <c r="C138" s="552"/>
      <c r="D138" s="83"/>
      <c r="E138" s="19"/>
      <c r="F138" s="19"/>
      <c r="G138" s="19"/>
    </row>
    <row r="139" spans="1:7" ht="24.75" customHeight="1">
      <c r="A139" s="36">
        <v>421130</v>
      </c>
      <c r="B139" s="37" t="s">
        <v>91</v>
      </c>
      <c r="C139" s="552"/>
      <c r="D139" s="83" t="s">
        <v>21</v>
      </c>
      <c r="E139" s="19">
        <v>0</v>
      </c>
      <c r="F139" s="25">
        <v>0</v>
      </c>
      <c r="G139" s="25">
        <v>0</v>
      </c>
    </row>
    <row r="140" spans="1:7" ht="14.25" customHeight="1">
      <c r="A140" s="52"/>
      <c r="B140" s="37"/>
      <c r="C140" s="552"/>
      <c r="D140" s="83" t="s">
        <v>22</v>
      </c>
      <c r="E140" s="19">
        <v>0</v>
      </c>
      <c r="F140" s="19"/>
      <c r="G140" s="19"/>
    </row>
    <row r="141" spans="1:7" ht="12.75" customHeight="1">
      <c r="A141" s="37"/>
      <c r="B141" s="37"/>
      <c r="C141" s="552"/>
      <c r="D141" s="83"/>
      <c r="E141" s="19"/>
      <c r="F141" s="19"/>
      <c r="G141" s="19"/>
    </row>
    <row r="142" spans="1:7" ht="28.5" customHeight="1">
      <c r="A142" s="36">
        <v>421140</v>
      </c>
      <c r="B142" s="37" t="s">
        <v>92</v>
      </c>
      <c r="C142" s="552"/>
      <c r="D142" s="83" t="s">
        <v>21</v>
      </c>
      <c r="E142" s="19">
        <v>0</v>
      </c>
      <c r="F142" s="25">
        <v>0</v>
      </c>
      <c r="G142" s="25">
        <v>0</v>
      </c>
    </row>
    <row r="143" spans="1:7" ht="15" customHeight="1">
      <c r="A143" s="52"/>
      <c r="B143" s="37"/>
      <c r="C143" s="552"/>
      <c r="D143" s="83" t="s">
        <v>22</v>
      </c>
      <c r="E143" s="19">
        <v>0</v>
      </c>
      <c r="F143" s="19"/>
      <c r="G143" s="19"/>
    </row>
    <row r="144" spans="1:7" ht="12.75" customHeight="1">
      <c r="A144" s="52"/>
      <c r="B144" s="37"/>
      <c r="C144" s="552"/>
      <c r="D144" s="83"/>
      <c r="E144" s="19"/>
      <c r="F144" s="19"/>
      <c r="G144" s="19"/>
    </row>
    <row r="145" spans="1:7" ht="28.5" customHeight="1">
      <c r="A145" s="36">
        <v>421150</v>
      </c>
      <c r="B145" s="37" t="s">
        <v>93</v>
      </c>
      <c r="C145" s="552"/>
      <c r="D145" s="83" t="s">
        <v>21</v>
      </c>
      <c r="E145" s="19">
        <v>0</v>
      </c>
      <c r="F145" s="25">
        <v>0</v>
      </c>
      <c r="G145" s="25">
        <v>0</v>
      </c>
    </row>
    <row r="146" spans="1:7" ht="17.25" customHeight="1">
      <c r="A146" s="52"/>
      <c r="B146" s="37"/>
      <c r="C146" s="552"/>
      <c r="D146" s="83" t="s">
        <v>22</v>
      </c>
      <c r="E146" s="19">
        <v>0</v>
      </c>
      <c r="F146" s="19"/>
      <c r="G146" s="19"/>
    </row>
    <row r="147" spans="1:7" ht="15" customHeight="1">
      <c r="A147" s="55">
        <v>141</v>
      </c>
      <c r="B147" s="37" t="s">
        <v>94</v>
      </c>
      <c r="C147" s="562"/>
      <c r="D147" s="29"/>
      <c r="E147" s="19"/>
      <c r="F147" s="19"/>
      <c r="G147" s="19"/>
    </row>
    <row r="148" spans="1:7" ht="13.5" customHeight="1">
      <c r="A148" s="52"/>
      <c r="B148" s="37"/>
      <c r="C148" s="552"/>
      <c r="D148" s="83"/>
      <c r="E148" s="19"/>
      <c r="F148" s="19"/>
      <c r="G148" s="19"/>
    </row>
    <row r="149" spans="1:7" ht="25.5" customHeight="1">
      <c r="A149" s="36">
        <v>421160</v>
      </c>
      <c r="B149" s="37" t="s">
        <v>95</v>
      </c>
      <c r="C149" s="552"/>
      <c r="D149" s="83" t="s">
        <v>21</v>
      </c>
      <c r="E149" s="19">
        <v>0</v>
      </c>
      <c r="F149" s="25">
        <v>0</v>
      </c>
      <c r="G149" s="25">
        <v>0</v>
      </c>
    </row>
    <row r="150" spans="1:7" ht="17.25" customHeight="1">
      <c r="A150" s="37"/>
      <c r="B150" s="37"/>
      <c r="C150" s="552"/>
      <c r="D150" s="83" t="s">
        <v>22</v>
      </c>
      <c r="E150" s="19">
        <v>0</v>
      </c>
      <c r="F150" s="19"/>
      <c r="G150" s="19"/>
    </row>
    <row r="151" spans="1:7" ht="19.5" customHeight="1">
      <c r="A151" s="47">
        <v>4020300</v>
      </c>
      <c r="B151" s="47" t="s">
        <v>96</v>
      </c>
      <c r="C151" s="551"/>
      <c r="D151" s="83"/>
      <c r="E151" s="19"/>
      <c r="F151" s="19"/>
      <c r="G151" s="19"/>
    </row>
    <row r="152" spans="1:7" ht="21.75" customHeight="1">
      <c r="A152" s="36">
        <v>423100</v>
      </c>
      <c r="B152" s="37" t="s">
        <v>96</v>
      </c>
      <c r="C152" s="552"/>
      <c r="D152" s="83" t="s">
        <v>21</v>
      </c>
      <c r="E152" s="19">
        <v>0</v>
      </c>
      <c r="F152" s="25">
        <v>0</v>
      </c>
      <c r="G152" s="25">
        <v>0</v>
      </c>
    </row>
    <row r="153" spans="1:7" ht="15" customHeight="1">
      <c r="A153" s="37"/>
      <c r="B153" s="37"/>
      <c r="C153" s="552"/>
      <c r="D153" s="83" t="s">
        <v>22</v>
      </c>
      <c r="E153" s="19">
        <v>0</v>
      </c>
      <c r="F153" s="19"/>
      <c r="G153" s="19"/>
    </row>
    <row r="154" spans="1:7" ht="11.25" customHeight="1">
      <c r="A154" s="37"/>
      <c r="B154" s="37"/>
      <c r="C154" s="552"/>
      <c r="D154" s="83"/>
      <c r="E154" s="19"/>
      <c r="F154" s="19"/>
      <c r="G154" s="19"/>
    </row>
    <row r="155" spans="1:7" ht="24.75" customHeight="1">
      <c r="A155" s="47">
        <v>4020400</v>
      </c>
      <c r="B155" s="47" t="s">
        <v>97</v>
      </c>
      <c r="C155" s="551"/>
      <c r="D155" s="83"/>
      <c r="E155" s="19"/>
      <c r="F155" s="19"/>
      <c r="G155" s="19"/>
    </row>
    <row r="156" spans="1:7" ht="16.5" customHeight="1">
      <c r="A156" s="36">
        <v>424100</v>
      </c>
      <c r="B156" s="37" t="s">
        <v>98</v>
      </c>
      <c r="C156" s="552"/>
      <c r="D156" s="83" t="s">
        <v>21</v>
      </c>
      <c r="E156" s="19">
        <v>0</v>
      </c>
      <c r="F156" s="25">
        <v>0</v>
      </c>
      <c r="G156" s="25">
        <v>0</v>
      </c>
    </row>
    <row r="157" spans="1:7" ht="15.75" customHeight="1">
      <c r="A157" s="37"/>
      <c r="B157" s="37"/>
      <c r="C157" s="552"/>
      <c r="D157" s="83" t="s">
        <v>22</v>
      </c>
      <c r="E157" s="19">
        <v>0</v>
      </c>
      <c r="F157" s="19"/>
      <c r="G157" s="19"/>
    </row>
    <row r="158" spans="1:7" ht="24.75" customHeight="1">
      <c r="A158" s="47">
        <v>4020500</v>
      </c>
      <c r="B158" s="47" t="s">
        <v>99</v>
      </c>
      <c r="C158" s="551"/>
      <c r="D158" s="83"/>
      <c r="E158" s="19"/>
      <c r="F158" s="19"/>
      <c r="G158" s="19"/>
    </row>
    <row r="159" spans="1:7" ht="18.75" customHeight="1">
      <c r="A159" s="36">
        <v>425100</v>
      </c>
      <c r="B159" s="37" t="s">
        <v>100</v>
      </c>
      <c r="C159" s="552"/>
      <c r="D159" s="83" t="s">
        <v>21</v>
      </c>
      <c r="E159" s="19">
        <v>0</v>
      </c>
      <c r="F159" s="25">
        <v>0</v>
      </c>
      <c r="G159" s="25">
        <v>0</v>
      </c>
    </row>
    <row r="160" spans="1:7" ht="14.25" customHeight="1">
      <c r="A160" s="124"/>
      <c r="B160" s="84"/>
      <c r="C160" s="559"/>
      <c r="D160" s="125" t="s">
        <v>22</v>
      </c>
      <c r="E160" s="19">
        <v>0</v>
      </c>
      <c r="F160" s="121"/>
      <c r="G160" s="121"/>
    </row>
    <row r="161" spans="1:7" ht="27" customHeight="1">
      <c r="A161" s="88">
        <v>40400</v>
      </c>
      <c r="B161" s="43" t="s">
        <v>101</v>
      </c>
      <c r="C161" s="549"/>
      <c r="D161" s="81"/>
      <c r="E161" s="126"/>
      <c r="F161" s="126"/>
      <c r="G161" s="126"/>
    </row>
    <row r="162" spans="1:7" ht="15.75" customHeight="1">
      <c r="A162" s="91">
        <v>4040100</v>
      </c>
      <c r="B162" s="47" t="s">
        <v>102</v>
      </c>
      <c r="C162" s="551"/>
      <c r="D162" s="83"/>
      <c r="E162" s="126"/>
      <c r="F162" s="126"/>
      <c r="G162" s="126"/>
    </row>
    <row r="163" spans="1:7" ht="15" customHeight="1">
      <c r="A163" s="36">
        <v>441100</v>
      </c>
      <c r="B163" s="37" t="s">
        <v>103</v>
      </c>
      <c r="C163" s="552"/>
      <c r="D163" s="83" t="s">
        <v>21</v>
      </c>
      <c r="E163" s="19">
        <v>0</v>
      </c>
      <c r="F163" s="25">
        <v>0</v>
      </c>
      <c r="G163" s="25">
        <v>0</v>
      </c>
    </row>
    <row r="164" spans="1:7" ht="15" customHeight="1">
      <c r="A164" s="127"/>
      <c r="B164" s="37"/>
      <c r="C164" s="552"/>
      <c r="D164" s="83" t="s">
        <v>22</v>
      </c>
      <c r="E164" s="19">
        <v>0</v>
      </c>
      <c r="F164" s="19"/>
      <c r="G164" s="19"/>
    </row>
    <row r="165" spans="1:7" ht="15" customHeight="1">
      <c r="A165" s="127"/>
      <c r="B165" s="37"/>
      <c r="C165" s="552"/>
      <c r="D165" s="128"/>
      <c r="E165" s="19"/>
      <c r="F165" s="19"/>
      <c r="G165" s="19"/>
    </row>
    <row r="166" spans="1:7" ht="15" customHeight="1">
      <c r="A166" s="36">
        <v>441110</v>
      </c>
      <c r="B166" s="37" t="s">
        <v>104</v>
      </c>
      <c r="C166" s="552"/>
      <c r="D166" s="83" t="s">
        <v>21</v>
      </c>
      <c r="E166" s="19">
        <v>0</v>
      </c>
      <c r="F166" s="25">
        <v>0</v>
      </c>
      <c r="G166" s="25">
        <v>0</v>
      </c>
    </row>
    <row r="167" spans="1:7" ht="15" customHeight="1">
      <c r="A167" s="127"/>
      <c r="B167" s="37"/>
      <c r="C167" s="552"/>
      <c r="D167" s="83" t="s">
        <v>22</v>
      </c>
      <c r="E167" s="19">
        <v>0</v>
      </c>
      <c r="F167" s="19"/>
      <c r="G167" s="19"/>
    </row>
    <row r="168" spans="1:7" ht="15" customHeight="1">
      <c r="A168" s="129">
        <v>180</v>
      </c>
      <c r="B168" s="37" t="s">
        <v>105</v>
      </c>
      <c r="C168" s="562"/>
      <c r="D168" s="29"/>
      <c r="E168" s="19"/>
      <c r="F168" s="19"/>
      <c r="G168" s="19"/>
    </row>
    <row r="169" spans="1:7" ht="15" customHeight="1">
      <c r="A169" s="127"/>
      <c r="B169" s="37"/>
      <c r="C169" s="552"/>
      <c r="D169" s="128"/>
      <c r="E169" s="19"/>
      <c r="F169" s="19"/>
      <c r="G169" s="19"/>
    </row>
    <row r="170" spans="1:7" ht="15" customHeight="1">
      <c r="A170" s="36">
        <v>441120</v>
      </c>
      <c r="B170" s="37" t="s">
        <v>106</v>
      </c>
      <c r="C170" s="552"/>
      <c r="D170" s="83" t="s">
        <v>21</v>
      </c>
      <c r="E170" s="19">
        <v>0</v>
      </c>
      <c r="F170" s="25">
        <v>0</v>
      </c>
      <c r="G170" s="25">
        <v>0</v>
      </c>
    </row>
    <row r="171" spans="1:7" ht="15" customHeight="1">
      <c r="A171" s="127"/>
      <c r="B171" s="37"/>
      <c r="C171" s="552"/>
      <c r="D171" s="83" t="s">
        <v>22</v>
      </c>
      <c r="E171" s="19">
        <v>0</v>
      </c>
      <c r="F171" s="19"/>
      <c r="G171" s="19"/>
    </row>
    <row r="172" spans="1:7" ht="15" customHeight="1">
      <c r="A172" s="127"/>
      <c r="B172" s="37"/>
      <c r="C172" s="552"/>
      <c r="D172" s="83"/>
      <c r="E172" s="19"/>
      <c r="F172" s="19"/>
      <c r="G172" s="19"/>
    </row>
    <row r="173" spans="1:7" ht="15" customHeight="1">
      <c r="A173" s="36">
        <v>441130</v>
      </c>
      <c r="B173" s="37" t="s">
        <v>107</v>
      </c>
      <c r="C173" s="552"/>
      <c r="D173" s="83" t="s">
        <v>21</v>
      </c>
      <c r="E173" s="19">
        <v>0</v>
      </c>
      <c r="F173" s="25">
        <v>0</v>
      </c>
      <c r="G173" s="25">
        <v>0</v>
      </c>
    </row>
    <row r="174" spans="1:7" ht="15" customHeight="1">
      <c r="A174" s="127"/>
      <c r="B174" s="37"/>
      <c r="C174" s="552"/>
      <c r="D174" s="83" t="s">
        <v>22</v>
      </c>
      <c r="E174" s="19">
        <v>0</v>
      </c>
      <c r="F174" s="19"/>
      <c r="G174" s="19"/>
    </row>
    <row r="175" spans="1:7" ht="15" customHeight="1">
      <c r="A175" s="127"/>
      <c r="B175" s="37"/>
      <c r="C175" s="552"/>
      <c r="D175" s="128"/>
      <c r="E175" s="19"/>
      <c r="F175" s="19"/>
      <c r="G175" s="19"/>
    </row>
    <row r="176" spans="1:7" ht="15" customHeight="1">
      <c r="A176" s="26">
        <v>4040300</v>
      </c>
      <c r="B176" s="47" t="s">
        <v>108</v>
      </c>
      <c r="C176" s="551"/>
      <c r="D176" s="128"/>
      <c r="E176" s="19"/>
      <c r="F176" s="19"/>
      <c r="G176" s="19"/>
    </row>
    <row r="177" spans="1:7" ht="15" customHeight="1">
      <c r="A177" s="36">
        <v>443100</v>
      </c>
      <c r="B177" s="37" t="s">
        <v>109</v>
      </c>
      <c r="C177" s="552"/>
      <c r="D177" s="83" t="s">
        <v>21</v>
      </c>
      <c r="E177" s="19">
        <v>0</v>
      </c>
      <c r="F177" s="25">
        <v>0</v>
      </c>
      <c r="G177" s="25">
        <v>0</v>
      </c>
    </row>
    <row r="178" spans="1:7" ht="15" customHeight="1">
      <c r="A178" s="127"/>
      <c r="B178" s="37"/>
      <c r="C178" s="552"/>
      <c r="D178" s="83" t="s">
        <v>22</v>
      </c>
      <c r="E178" s="19">
        <v>0</v>
      </c>
      <c r="F178" s="19"/>
      <c r="G178" s="19"/>
    </row>
    <row r="179" spans="1:7" ht="15" customHeight="1">
      <c r="A179" s="43">
        <v>40500</v>
      </c>
      <c r="B179" s="43" t="s">
        <v>110</v>
      </c>
      <c r="C179" s="549"/>
      <c r="D179" s="81"/>
      <c r="E179" s="81"/>
      <c r="F179" s="81"/>
      <c r="G179" s="81"/>
    </row>
    <row r="180" spans="1:7" ht="16.5" customHeight="1">
      <c r="A180" s="26">
        <v>4050400</v>
      </c>
      <c r="B180" s="47" t="s">
        <v>111</v>
      </c>
      <c r="C180" s="551"/>
      <c r="D180" s="83"/>
      <c r="E180" s="83"/>
      <c r="F180" s="83"/>
      <c r="G180" s="83"/>
    </row>
    <row r="181" spans="1:7" ht="15.75" customHeight="1">
      <c r="A181" s="36">
        <v>454100</v>
      </c>
      <c r="B181" s="37" t="s">
        <v>112</v>
      </c>
      <c r="C181" s="552"/>
      <c r="D181" s="83" t="s">
        <v>21</v>
      </c>
      <c r="E181" s="19">
        <v>0</v>
      </c>
      <c r="F181" s="25">
        <v>0</v>
      </c>
      <c r="G181" s="25">
        <v>0</v>
      </c>
    </row>
    <row r="182" spans="1:7" ht="15.75" customHeight="1">
      <c r="A182" s="36"/>
      <c r="B182" s="37"/>
      <c r="C182" s="552"/>
      <c r="D182" s="83" t="s">
        <v>22</v>
      </c>
      <c r="E182" s="19">
        <v>0</v>
      </c>
      <c r="F182" s="19"/>
      <c r="G182" s="19"/>
    </row>
    <row r="183" spans="1:7" ht="15.75" customHeight="1">
      <c r="A183" s="130">
        <v>185</v>
      </c>
      <c r="B183" s="37" t="s">
        <v>113</v>
      </c>
      <c r="C183" s="562"/>
      <c r="D183" s="29"/>
      <c r="E183" s="19"/>
      <c r="F183" s="83"/>
      <c r="G183" s="83"/>
    </row>
    <row r="184" spans="1:7" ht="15.75" customHeight="1">
      <c r="A184" s="130">
        <v>190</v>
      </c>
      <c r="B184" s="37" t="s">
        <v>114</v>
      </c>
      <c r="C184" s="562"/>
      <c r="D184" s="29"/>
      <c r="E184" s="19"/>
      <c r="F184" s="83"/>
      <c r="G184" s="83"/>
    </row>
    <row r="185" spans="1:7" ht="17.25" customHeight="1">
      <c r="A185" s="84"/>
      <c r="B185" s="84"/>
      <c r="C185" s="559"/>
      <c r="D185" s="125"/>
      <c r="E185" s="83"/>
      <c r="F185" s="83"/>
      <c r="G185" s="83"/>
    </row>
    <row r="186" spans="1:7" ht="12" customHeight="1">
      <c r="A186" s="131"/>
      <c r="B186" s="97" t="s">
        <v>57</v>
      </c>
      <c r="C186" s="98"/>
      <c r="D186" s="132"/>
      <c r="E186" s="133"/>
      <c r="F186" s="133"/>
      <c r="G186" s="133"/>
    </row>
    <row r="187" spans="1:7" ht="12" customHeight="1">
      <c r="A187" s="134"/>
      <c r="B187" s="102" t="s">
        <v>115</v>
      </c>
      <c r="C187" s="103"/>
      <c r="D187" s="104" t="s">
        <v>21</v>
      </c>
      <c r="E187" s="105">
        <f>E128+E131+E135+E139+E142+E145+E149+E152+E156+E159+E163+E166+E170+E173+E177+E181</f>
        <v>0</v>
      </c>
      <c r="F187" s="105">
        <f>F128+F131+F135+F139+F142+F145+F149+F152+F156+F159+F163+F166+F170+F173+F181+F177</f>
        <v>0</v>
      </c>
      <c r="G187" s="105">
        <f>G128+G131+G135+G139+G142+G145+G149+G152+G156+G159+G163+G166+G170+G173+G181+G177</f>
        <v>0</v>
      </c>
    </row>
    <row r="188" spans="1:7" ht="12" customHeight="1">
      <c r="A188" s="107"/>
      <c r="B188" s="135"/>
      <c r="C188" s="136"/>
      <c r="D188" s="109" t="s">
        <v>22</v>
      </c>
      <c r="E188" s="110">
        <f>E129+E132+E133+E136+E137+E140+E143+E146+E147+E150+E153+E157+E160+E164+E167+E168+E171+E174+E178+E182+E183+E184</f>
        <v>0</v>
      </c>
      <c r="F188" s="137"/>
      <c r="G188" s="137"/>
    </row>
    <row r="189" spans="1:7" ht="12" customHeight="1">
      <c r="A189" s="113"/>
      <c r="B189" s="68"/>
      <c r="C189" s="138"/>
      <c r="D189" s="139"/>
      <c r="E189" s="140"/>
      <c r="F189" s="141"/>
      <c r="G189" s="141"/>
    </row>
    <row r="190" spans="1:7" ht="15" customHeight="1">
      <c r="A190" s="142"/>
      <c r="B190" s="143" t="s">
        <v>116</v>
      </c>
      <c r="C190" s="144"/>
      <c r="D190" s="145" t="s">
        <v>21</v>
      </c>
      <c r="E190" s="146">
        <f>E6+E7+E9+E77+E122+E187</f>
        <v>0</v>
      </c>
      <c r="F190" s="147">
        <f>F6+F7+F9+F77+F122+F187</f>
        <v>0</v>
      </c>
      <c r="G190" s="147">
        <f>G6+G7+G9+G77+G122+G187</f>
        <v>0</v>
      </c>
    </row>
    <row r="191" spans="1:7" ht="15" customHeight="1">
      <c r="A191" s="148"/>
      <c r="B191" s="149"/>
      <c r="C191" s="150"/>
      <c r="D191" s="151" t="s">
        <v>22</v>
      </c>
      <c r="E191" s="152">
        <f>E78+E123+E188</f>
        <v>0</v>
      </c>
      <c r="F191" s="153"/>
      <c r="G191" s="154"/>
    </row>
    <row r="193" ht="24" customHeight="1"/>
  </sheetData>
  <sheetProtection selectLockedCells="1" selectUnlockedCells="1"/>
  <mergeCells count="7">
    <mergeCell ref="A76:A78"/>
    <mergeCell ref="A80:G80"/>
    <mergeCell ref="A125:G125"/>
    <mergeCell ref="A1:G1"/>
    <mergeCell ref="A2:G2"/>
    <mergeCell ref="A4:G4"/>
    <mergeCell ref="A11:G12"/>
  </mergeCells>
  <printOptions horizontalCentered="1"/>
  <pageMargins left="0.15833333333333333" right="0.09444444444444444" top="0.16527777777777777" bottom="0.16944444444444445" header="0.5118055555555555" footer="0.5118055555555555"/>
  <pageSetup horizontalDpi="300" verticalDpi="300" orientation="landscape" paperSize="9" r:id="rId1"/>
  <rowBreaks count="2" manualBreakCount="2">
    <brk id="59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567"/>
  <sheetViews>
    <sheetView zoomScale="85" zoomScaleNormal="85" workbookViewId="0" topLeftCell="A531">
      <selection activeCell="C166" sqref="C166"/>
    </sheetView>
  </sheetViews>
  <sheetFormatPr defaultColWidth="9.140625" defaultRowHeight="12.75" customHeight="1"/>
  <cols>
    <col min="1" max="1" width="13.421875" style="155" customWidth="1"/>
    <col min="2" max="2" width="64.57421875" style="156" customWidth="1"/>
    <col min="3" max="3" width="22.57421875" style="157" customWidth="1"/>
    <col min="4" max="4" width="33.140625" style="158" customWidth="1"/>
    <col min="5" max="5" width="12.421875" style="159" customWidth="1"/>
    <col min="6" max="6" width="11.57421875" style="160" customWidth="1"/>
    <col min="7" max="7" width="11.57421875" style="161" customWidth="1"/>
    <col min="8" max="8" width="14.421875" style="10" customWidth="1"/>
    <col min="9" max="9" width="9.140625" style="10" customWidth="1"/>
    <col min="10" max="10" width="15.8515625" style="10" customWidth="1"/>
    <col min="11" max="11" width="9.140625" style="10" customWidth="1"/>
    <col min="12" max="12" width="12.140625" style="10" customWidth="1"/>
    <col min="13" max="254" width="9.140625" style="10" customWidth="1"/>
    <col min="255" max="16384" width="9.00390625" style="0" customWidth="1"/>
  </cols>
  <sheetData>
    <row r="1" spans="1:7" ht="21" customHeight="1" hidden="1">
      <c r="A1" s="584" t="s">
        <v>117</v>
      </c>
      <c r="B1" s="584"/>
      <c r="C1" s="584"/>
      <c r="D1" s="584"/>
      <c r="E1" s="584"/>
      <c r="F1" s="584"/>
      <c r="G1" s="584"/>
    </row>
    <row r="2" spans="1:7" ht="21" customHeight="1" hidden="1">
      <c r="A2" s="585" t="s">
        <v>118</v>
      </c>
      <c r="B2" s="585"/>
      <c r="C2" s="585"/>
      <c r="D2" s="585"/>
      <c r="E2" s="585"/>
      <c r="F2" s="585"/>
      <c r="G2" s="585"/>
    </row>
    <row r="3" spans="1:89" s="7" customFormat="1" ht="39.75" customHeight="1">
      <c r="A3" s="580" t="s">
        <v>0</v>
      </c>
      <c r="B3" s="580"/>
      <c r="C3" s="580"/>
      <c r="D3" s="580"/>
      <c r="E3" s="580"/>
      <c r="F3" s="580"/>
      <c r="G3" s="580"/>
      <c r="H3" s="1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</row>
    <row r="4" spans="1:89" s="7" customFormat="1" ht="27" customHeight="1">
      <c r="A4" s="580" t="s">
        <v>359</v>
      </c>
      <c r="B4" s="580"/>
      <c r="C4" s="580"/>
      <c r="D4" s="580"/>
      <c r="E4" s="580"/>
      <c r="F4" s="580"/>
      <c r="G4" s="580"/>
      <c r="H4" s="16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</row>
    <row r="5" spans="1:255" ht="21" customHeight="1">
      <c r="A5" s="8"/>
      <c r="B5" s="8"/>
      <c r="C5" s="9"/>
      <c r="D5" s="8"/>
      <c r="E5" s="8"/>
      <c r="F5" s="8"/>
      <c r="G5" s="8"/>
      <c r="H5" s="8"/>
      <c r="IU5" s="10"/>
    </row>
    <row r="6" spans="1:255" ht="21" customHeight="1">
      <c r="A6" s="581" t="s">
        <v>119</v>
      </c>
      <c r="B6" s="581"/>
      <c r="C6" s="581"/>
      <c r="D6" s="581"/>
      <c r="E6" s="581"/>
      <c r="F6" s="581"/>
      <c r="G6" s="581"/>
      <c r="H6" s="581"/>
      <c r="IU6" s="10"/>
    </row>
    <row r="7" spans="1:7" ht="29.25" customHeight="1">
      <c r="A7" s="163"/>
      <c r="B7" s="164" t="s">
        <v>120</v>
      </c>
      <c r="C7" s="165"/>
      <c r="D7" s="166"/>
      <c r="E7" s="167"/>
      <c r="F7" s="167"/>
      <c r="G7" s="167"/>
    </row>
    <row r="8" spans="1:7" s="162" customFormat="1" ht="33" customHeight="1">
      <c r="A8" s="583" t="s">
        <v>121</v>
      </c>
      <c r="B8" s="583"/>
      <c r="C8" s="583"/>
      <c r="D8" s="583"/>
      <c r="E8" s="583"/>
      <c r="F8" s="583"/>
      <c r="G8" s="583"/>
    </row>
    <row r="9" spans="1:7" ht="17.25" customHeight="1">
      <c r="A9" s="168" t="s">
        <v>122</v>
      </c>
      <c r="B9" s="169"/>
      <c r="C9" s="170"/>
      <c r="D9" s="171"/>
      <c r="E9" s="172" t="s">
        <v>123</v>
      </c>
      <c r="F9" s="172" t="s">
        <v>123</v>
      </c>
      <c r="G9" s="173" t="s">
        <v>123</v>
      </c>
    </row>
    <row r="10" spans="1:7" ht="15.75" customHeight="1">
      <c r="A10" s="174" t="s">
        <v>124</v>
      </c>
      <c r="B10" s="175" t="s">
        <v>125</v>
      </c>
      <c r="C10" s="176"/>
      <c r="D10" s="177"/>
      <c r="E10" s="178"/>
      <c r="F10" s="178"/>
      <c r="G10" s="179"/>
    </row>
    <row r="11" spans="1:7" ht="12" customHeight="1">
      <c r="A11" s="180" t="s">
        <v>126</v>
      </c>
      <c r="B11" s="181"/>
      <c r="C11" s="182"/>
      <c r="D11" s="183"/>
      <c r="E11" s="184">
        <v>2022</v>
      </c>
      <c r="F11" s="184">
        <v>2023</v>
      </c>
      <c r="G11" s="185">
        <v>2024</v>
      </c>
    </row>
    <row r="12" spans="1:7" ht="22.5" customHeight="1">
      <c r="A12" s="52"/>
      <c r="B12" s="37" t="s">
        <v>122</v>
      </c>
      <c r="C12" s="563"/>
      <c r="D12" s="186"/>
      <c r="E12" s="187"/>
      <c r="F12" s="187"/>
      <c r="G12" s="187"/>
    </row>
    <row r="13" spans="1:7" ht="26.25" customHeight="1">
      <c r="A13" s="56" t="s">
        <v>127</v>
      </c>
      <c r="B13" s="56" t="s">
        <v>128</v>
      </c>
      <c r="C13" s="564"/>
      <c r="D13" s="188"/>
      <c r="E13" s="187"/>
      <c r="F13" s="187"/>
      <c r="G13" s="187"/>
    </row>
    <row r="14" spans="1:7" ht="21" customHeight="1">
      <c r="A14" s="37"/>
      <c r="B14" s="189" t="s">
        <v>129</v>
      </c>
      <c r="C14" s="565"/>
      <c r="D14" s="31"/>
      <c r="E14" s="190"/>
      <c r="F14" s="190"/>
      <c r="G14" s="190"/>
    </row>
    <row r="15" spans="1:7" ht="12.75" customHeight="1">
      <c r="A15" s="73" t="s">
        <v>130</v>
      </c>
      <c r="B15" s="74" t="s">
        <v>131</v>
      </c>
      <c r="C15" s="556"/>
      <c r="D15" s="191"/>
      <c r="E15" s="192"/>
      <c r="F15" s="192"/>
      <c r="G15" s="192"/>
    </row>
    <row r="16" spans="1:7" ht="12.75" customHeight="1">
      <c r="A16" s="193">
        <v>1030100</v>
      </c>
      <c r="B16" s="194" t="s">
        <v>132</v>
      </c>
      <c r="C16" s="566"/>
      <c r="D16" s="31"/>
      <c r="E16" s="190"/>
      <c r="F16" s="190"/>
      <c r="G16" s="190"/>
    </row>
    <row r="17" spans="1:7" ht="12.75" customHeight="1">
      <c r="A17" s="195">
        <v>1030102</v>
      </c>
      <c r="B17" s="196" t="s">
        <v>133</v>
      </c>
      <c r="C17" s="567"/>
      <c r="D17" s="31"/>
      <c r="E17" s="190"/>
      <c r="F17" s="190"/>
      <c r="G17" s="190"/>
    </row>
    <row r="18" spans="1:7" ht="12.75" customHeight="1">
      <c r="A18" s="197">
        <v>101010</v>
      </c>
      <c r="B18" s="58" t="s">
        <v>134</v>
      </c>
      <c r="C18" s="552"/>
      <c r="D18" s="188" t="s">
        <v>21</v>
      </c>
      <c r="E18" s="51">
        <v>0</v>
      </c>
      <c r="F18" s="51">
        <v>0</v>
      </c>
      <c r="G18" s="51">
        <v>0</v>
      </c>
    </row>
    <row r="19" spans="1:7" ht="12.75" customHeight="1">
      <c r="A19" s="198"/>
      <c r="B19" s="37"/>
      <c r="C19" s="563"/>
      <c r="D19" s="199" t="s">
        <v>135</v>
      </c>
      <c r="E19" s="51">
        <v>0</v>
      </c>
      <c r="F19" s="200">
        <v>0</v>
      </c>
      <c r="G19" s="200">
        <v>0</v>
      </c>
    </row>
    <row r="20" spans="1:7" ht="12.75" customHeight="1">
      <c r="A20" s="198"/>
      <c r="B20" s="37"/>
      <c r="C20" s="563"/>
      <c r="D20" s="199" t="s">
        <v>136</v>
      </c>
      <c r="E20" s="51">
        <v>0</v>
      </c>
      <c r="F20" s="51">
        <v>0</v>
      </c>
      <c r="G20" s="200">
        <v>0</v>
      </c>
    </row>
    <row r="21" spans="1:7" ht="12.75" customHeight="1">
      <c r="A21" s="198"/>
      <c r="B21" s="37"/>
      <c r="C21" s="563"/>
      <c r="D21" s="188" t="s">
        <v>22</v>
      </c>
      <c r="E21" s="51">
        <v>0</v>
      </c>
      <c r="F21" s="200"/>
      <c r="G21" s="200"/>
    </row>
    <row r="22" spans="1:7" ht="12.75" customHeight="1">
      <c r="A22" s="198"/>
      <c r="B22" s="37"/>
      <c r="C22" s="563"/>
      <c r="D22" s="188"/>
      <c r="E22" s="187"/>
      <c r="F22" s="201"/>
      <c r="G22" s="201"/>
    </row>
    <row r="23" spans="1:7" ht="12.75" customHeight="1">
      <c r="A23" s="198"/>
      <c r="B23" s="202" t="s">
        <v>137</v>
      </c>
      <c r="C23" s="203"/>
      <c r="D23" s="204"/>
      <c r="E23" s="205"/>
      <c r="F23" s="206"/>
      <c r="G23" s="206"/>
    </row>
    <row r="24" spans="1:7" ht="12.75" customHeight="1">
      <c r="A24" s="36"/>
      <c r="B24" s="207" t="s">
        <v>138</v>
      </c>
      <c r="C24" s="208"/>
      <c r="D24" s="209" t="s">
        <v>21</v>
      </c>
      <c r="E24" s="210">
        <f aca="true" t="shared" si="0" ref="E24:G26">E18</f>
        <v>0</v>
      </c>
      <c r="F24" s="210">
        <f t="shared" si="0"/>
        <v>0</v>
      </c>
      <c r="G24" s="210">
        <f t="shared" si="0"/>
        <v>0</v>
      </c>
    </row>
    <row r="25" spans="1:7" ht="12.75" customHeight="1">
      <c r="A25" s="198"/>
      <c r="B25" s="211"/>
      <c r="C25" s="212"/>
      <c r="D25" s="213" t="s">
        <v>135</v>
      </c>
      <c r="E25" s="210">
        <f t="shared" si="0"/>
        <v>0</v>
      </c>
      <c r="F25" s="210">
        <f t="shared" si="0"/>
        <v>0</v>
      </c>
      <c r="G25" s="210">
        <f t="shared" si="0"/>
        <v>0</v>
      </c>
    </row>
    <row r="26" spans="1:7" ht="12.75" customHeight="1">
      <c r="A26" s="198"/>
      <c r="B26" s="211"/>
      <c r="C26" s="212"/>
      <c r="D26" s="213" t="s">
        <v>136</v>
      </c>
      <c r="E26" s="210">
        <f t="shared" si="0"/>
        <v>0</v>
      </c>
      <c r="F26" s="210">
        <f t="shared" si="0"/>
        <v>0</v>
      </c>
      <c r="G26" s="210">
        <f t="shared" si="0"/>
        <v>0</v>
      </c>
    </row>
    <row r="27" spans="1:7" ht="12.75" customHeight="1">
      <c r="A27" s="198"/>
      <c r="B27" s="214"/>
      <c r="C27" s="215"/>
      <c r="D27" s="216" t="s">
        <v>22</v>
      </c>
      <c r="E27" s="210">
        <f>E21</f>
        <v>0</v>
      </c>
      <c r="F27" s="217"/>
      <c r="G27" s="217"/>
    </row>
    <row r="28" spans="1:7" ht="12.75" customHeight="1">
      <c r="A28" s="198"/>
      <c r="B28" s="218" t="s">
        <v>139</v>
      </c>
      <c r="C28" s="219"/>
      <c r="D28" s="220"/>
      <c r="E28" s="221"/>
      <c r="F28" s="222"/>
      <c r="G28" s="222"/>
    </row>
    <row r="29" spans="1:7" ht="12.75" customHeight="1">
      <c r="A29" s="198"/>
      <c r="B29" s="223" t="s">
        <v>140</v>
      </c>
      <c r="C29" s="224"/>
      <c r="D29" s="220" t="s">
        <v>21</v>
      </c>
      <c r="E29" s="225">
        <f aca="true" t="shared" si="1" ref="E29:G31">E24</f>
        <v>0</v>
      </c>
      <c r="F29" s="226">
        <f t="shared" si="1"/>
        <v>0</v>
      </c>
      <c r="G29" s="226">
        <f t="shared" si="1"/>
        <v>0</v>
      </c>
    </row>
    <row r="30" spans="1:7" ht="12.75" customHeight="1">
      <c r="A30" s="198"/>
      <c r="B30" s="218"/>
      <c r="C30" s="219"/>
      <c r="D30" s="227" t="s">
        <v>135</v>
      </c>
      <c r="E30" s="225">
        <f t="shared" si="1"/>
        <v>0</v>
      </c>
      <c r="F30" s="226">
        <f t="shared" si="1"/>
        <v>0</v>
      </c>
      <c r="G30" s="226">
        <f t="shared" si="1"/>
        <v>0</v>
      </c>
    </row>
    <row r="31" spans="1:7" ht="12.75" customHeight="1">
      <c r="A31" s="198"/>
      <c r="B31" s="218"/>
      <c r="C31" s="219"/>
      <c r="D31" s="227" t="s">
        <v>136</v>
      </c>
      <c r="E31" s="225">
        <f t="shared" si="1"/>
        <v>0</v>
      </c>
      <c r="F31" s="226">
        <f t="shared" si="1"/>
        <v>0</v>
      </c>
      <c r="G31" s="226">
        <f t="shared" si="1"/>
        <v>0</v>
      </c>
    </row>
    <row r="32" spans="1:7" ht="12.75" customHeight="1">
      <c r="A32" s="198"/>
      <c r="B32" s="228"/>
      <c r="C32" s="229"/>
      <c r="D32" s="230" t="s">
        <v>22</v>
      </c>
      <c r="E32" s="231">
        <f>E27</f>
        <v>0</v>
      </c>
      <c r="F32" s="232"/>
      <c r="G32" s="232"/>
    </row>
    <row r="33" spans="1:7" ht="18.75" customHeight="1">
      <c r="A33" s="233"/>
      <c r="B33" s="234" t="s">
        <v>141</v>
      </c>
      <c r="C33" s="568"/>
      <c r="D33" s="235"/>
      <c r="E33" s="236"/>
      <c r="F33" s="237"/>
      <c r="G33" s="237"/>
    </row>
    <row r="34" spans="1:7" ht="33" customHeight="1">
      <c r="A34" s="238" t="s">
        <v>142</v>
      </c>
      <c r="B34" s="37" t="s">
        <v>143</v>
      </c>
      <c r="C34" s="563"/>
      <c r="D34" s="188"/>
      <c r="E34" s="187"/>
      <c r="F34" s="201"/>
      <c r="G34" s="201"/>
    </row>
    <row r="35" spans="1:7" ht="21.75" customHeight="1">
      <c r="A35" s="37"/>
      <c r="B35" s="189" t="s">
        <v>129</v>
      </c>
      <c r="C35" s="565"/>
      <c r="D35" s="31"/>
      <c r="E35" s="190"/>
      <c r="F35" s="190"/>
      <c r="G35" s="190"/>
    </row>
    <row r="36" spans="1:7" ht="12.75" customHeight="1">
      <c r="A36" s="74" t="s">
        <v>144</v>
      </c>
      <c r="B36" s="74" t="s">
        <v>131</v>
      </c>
      <c r="C36" s="556"/>
      <c r="D36" s="191"/>
      <c r="E36" s="192"/>
      <c r="F36" s="192"/>
      <c r="G36" s="192"/>
    </row>
    <row r="37" spans="1:7" ht="12.75" customHeight="1">
      <c r="A37" s="193">
        <v>1030200</v>
      </c>
      <c r="B37" s="194" t="s">
        <v>145</v>
      </c>
      <c r="C37" s="566"/>
      <c r="D37" s="31"/>
      <c r="E37" s="190"/>
      <c r="F37" s="190"/>
      <c r="G37" s="190"/>
    </row>
    <row r="38" spans="1:7" ht="12.75" customHeight="1">
      <c r="A38" s="193"/>
      <c r="B38" s="194"/>
      <c r="C38" s="566"/>
      <c r="D38" s="31"/>
      <c r="E38" s="190"/>
      <c r="F38" s="190"/>
      <c r="G38" s="190"/>
    </row>
    <row r="39" spans="1:7" s="158" customFormat="1" ht="27" customHeight="1">
      <c r="A39" s="197">
        <v>103010</v>
      </c>
      <c r="B39" s="58" t="s">
        <v>146</v>
      </c>
      <c r="C39" s="552"/>
      <c r="D39" s="188" t="s">
        <v>21</v>
      </c>
      <c r="E39" s="51">
        <v>0</v>
      </c>
      <c r="F39" s="51">
        <v>0</v>
      </c>
      <c r="G39" s="51">
        <v>0</v>
      </c>
    </row>
    <row r="40" spans="1:7" s="158" customFormat="1" ht="12.75" customHeight="1">
      <c r="A40" s="52"/>
      <c r="B40" s="31"/>
      <c r="C40" s="569"/>
      <c r="D40" s="199" t="s">
        <v>135</v>
      </c>
      <c r="E40" s="51">
        <v>0</v>
      </c>
      <c r="F40" s="200">
        <v>0</v>
      </c>
      <c r="G40" s="200">
        <v>0</v>
      </c>
    </row>
    <row r="41" spans="1:7" s="158" customFormat="1" ht="12.75" customHeight="1">
      <c r="A41" s="52"/>
      <c r="B41" s="37"/>
      <c r="C41" s="563"/>
      <c r="D41" s="199" t="s">
        <v>136</v>
      </c>
      <c r="E41" s="51">
        <v>0</v>
      </c>
      <c r="F41" s="200">
        <v>0</v>
      </c>
      <c r="G41" s="200">
        <v>0</v>
      </c>
    </row>
    <row r="42" spans="1:7" s="158" customFormat="1" ht="12.75" customHeight="1">
      <c r="A42" s="52"/>
      <c r="B42" s="37"/>
      <c r="C42" s="563"/>
      <c r="D42" s="188" t="s">
        <v>22</v>
      </c>
      <c r="E42" s="51">
        <v>0</v>
      </c>
      <c r="F42" s="200"/>
      <c r="G42" s="200"/>
    </row>
    <row r="43" spans="1:7" s="158" customFormat="1" ht="24" customHeight="1">
      <c r="A43" s="55">
        <v>130</v>
      </c>
      <c r="B43" s="37" t="s">
        <v>147</v>
      </c>
      <c r="C43" s="552"/>
      <c r="D43" s="188"/>
      <c r="E43" s="51"/>
      <c r="F43" s="239"/>
      <c r="G43" s="239"/>
    </row>
    <row r="44" spans="1:7" s="158" customFormat="1" ht="12.75" customHeight="1">
      <c r="A44" s="52"/>
      <c r="B44" s="37"/>
      <c r="C44" s="563"/>
      <c r="D44" s="199"/>
      <c r="E44" s="240"/>
      <c r="F44" s="239"/>
      <c r="G44" s="239"/>
    </row>
    <row r="45" spans="1:7" ht="12.75" customHeight="1">
      <c r="A45" s="197">
        <v>103020</v>
      </c>
      <c r="B45" s="58" t="s">
        <v>148</v>
      </c>
      <c r="C45" s="552"/>
      <c r="D45" s="188" t="s">
        <v>21</v>
      </c>
      <c r="E45" s="51">
        <v>0</v>
      </c>
      <c r="F45" s="51">
        <v>0</v>
      </c>
      <c r="G45" s="51">
        <v>0</v>
      </c>
    </row>
    <row r="46" spans="1:7" s="158" customFormat="1" ht="12.75" customHeight="1">
      <c r="A46" s="198"/>
      <c r="B46" s="37"/>
      <c r="C46" s="563"/>
      <c r="D46" s="199" t="s">
        <v>135</v>
      </c>
      <c r="E46" s="51">
        <v>0</v>
      </c>
      <c r="F46" s="200">
        <v>0</v>
      </c>
      <c r="G46" s="200">
        <v>0</v>
      </c>
    </row>
    <row r="47" spans="1:7" s="158" customFormat="1" ht="12.75" customHeight="1">
      <c r="A47" s="198"/>
      <c r="B47" s="37"/>
      <c r="C47" s="563"/>
      <c r="D47" s="199" t="s">
        <v>136</v>
      </c>
      <c r="E47" s="51">
        <v>0</v>
      </c>
      <c r="F47" s="200">
        <v>0</v>
      </c>
      <c r="G47" s="200">
        <v>0</v>
      </c>
    </row>
    <row r="48" spans="1:7" s="158" customFormat="1" ht="12.75" customHeight="1">
      <c r="A48" s="198"/>
      <c r="B48" s="37"/>
      <c r="C48" s="563"/>
      <c r="D48" s="188" t="s">
        <v>22</v>
      </c>
      <c r="E48" s="51">
        <v>0</v>
      </c>
      <c r="F48" s="200"/>
      <c r="G48" s="200"/>
    </row>
    <row r="49" spans="1:7" s="158" customFormat="1" ht="12.75" customHeight="1">
      <c r="A49" s="198"/>
      <c r="B49" s="37"/>
      <c r="C49" s="563"/>
      <c r="D49" s="188"/>
      <c r="E49" s="241"/>
      <c r="F49" s="242"/>
      <c r="G49" s="242"/>
    </row>
    <row r="50" spans="1:7" s="158" customFormat="1" ht="12.75" customHeight="1">
      <c r="A50" s="198"/>
      <c r="B50" s="243" t="s">
        <v>137</v>
      </c>
      <c r="C50" s="170"/>
      <c r="D50" s="244"/>
      <c r="E50" s="245"/>
      <c r="F50" s="246"/>
      <c r="G50" s="246"/>
    </row>
    <row r="51" spans="1:7" s="158" customFormat="1" ht="25.5" customHeight="1">
      <c r="A51" s="247"/>
      <c r="B51" s="248" t="s">
        <v>149</v>
      </c>
      <c r="C51" s="176"/>
      <c r="D51" s="249" t="s">
        <v>21</v>
      </c>
      <c r="E51" s="250">
        <f aca="true" t="shared" si="2" ref="E51:G53">E39+E45</f>
        <v>0</v>
      </c>
      <c r="F51" s="250">
        <f t="shared" si="2"/>
        <v>0</v>
      </c>
      <c r="G51" s="250">
        <f t="shared" si="2"/>
        <v>0</v>
      </c>
    </row>
    <row r="52" spans="1:7" s="158" customFormat="1" ht="12.75" customHeight="1">
      <c r="A52" s="198"/>
      <c r="B52" s="251"/>
      <c r="C52" s="252"/>
      <c r="D52" s="253" t="s">
        <v>135</v>
      </c>
      <c r="E52" s="250">
        <f t="shared" si="2"/>
        <v>0</v>
      </c>
      <c r="F52" s="250">
        <f t="shared" si="2"/>
        <v>0</v>
      </c>
      <c r="G52" s="250">
        <f t="shared" si="2"/>
        <v>0</v>
      </c>
    </row>
    <row r="53" spans="1:7" s="158" customFormat="1" ht="12.75" customHeight="1">
      <c r="A53" s="198"/>
      <c r="B53" s="251"/>
      <c r="C53" s="252"/>
      <c r="D53" s="253" t="s">
        <v>136</v>
      </c>
      <c r="E53" s="250">
        <f t="shared" si="2"/>
        <v>0</v>
      </c>
      <c r="F53" s="250">
        <f t="shared" si="2"/>
        <v>0</v>
      </c>
      <c r="G53" s="250">
        <f t="shared" si="2"/>
        <v>0</v>
      </c>
    </row>
    <row r="54" spans="1:7" s="158" customFormat="1" ht="12.75" customHeight="1">
      <c r="A54" s="198"/>
      <c r="B54" s="251"/>
      <c r="C54" s="252"/>
      <c r="D54" s="249" t="s">
        <v>22</v>
      </c>
      <c r="E54" s="250">
        <f>E42+E48</f>
        <v>0</v>
      </c>
      <c r="F54" s="254"/>
      <c r="G54" s="254"/>
    </row>
    <row r="55" spans="1:7" s="158" customFormat="1" ht="12.75" customHeight="1">
      <c r="A55" s="198"/>
      <c r="B55" s="255" t="s">
        <v>139</v>
      </c>
      <c r="C55" s="256"/>
      <c r="D55" s="257"/>
      <c r="E55" s="258"/>
      <c r="F55" s="259"/>
      <c r="G55" s="259"/>
    </row>
    <row r="56" spans="1:7" s="158" customFormat="1" ht="12.75" customHeight="1">
      <c r="A56" s="198"/>
      <c r="B56" s="223" t="s">
        <v>140</v>
      </c>
      <c r="C56" s="224"/>
      <c r="D56" s="220" t="s">
        <v>21</v>
      </c>
      <c r="E56" s="260">
        <f aca="true" t="shared" si="3" ref="E56:G58">E51</f>
        <v>0</v>
      </c>
      <c r="F56" s="260">
        <f t="shared" si="3"/>
        <v>0</v>
      </c>
      <c r="G56" s="260">
        <f t="shared" si="3"/>
        <v>0</v>
      </c>
    </row>
    <row r="57" spans="1:7" s="158" customFormat="1" ht="12.75" customHeight="1">
      <c r="A57" s="198"/>
      <c r="B57" s="218"/>
      <c r="C57" s="219"/>
      <c r="D57" s="220" t="s">
        <v>135</v>
      </c>
      <c r="E57" s="260">
        <f t="shared" si="3"/>
        <v>0</v>
      </c>
      <c r="F57" s="260">
        <f t="shared" si="3"/>
        <v>0</v>
      </c>
      <c r="G57" s="260">
        <f t="shared" si="3"/>
        <v>0</v>
      </c>
    </row>
    <row r="58" spans="1:7" s="158" customFormat="1" ht="12.75" customHeight="1">
      <c r="A58" s="198"/>
      <c r="B58" s="218"/>
      <c r="C58" s="219"/>
      <c r="D58" s="227" t="s">
        <v>136</v>
      </c>
      <c r="E58" s="260">
        <f t="shared" si="3"/>
        <v>0</v>
      </c>
      <c r="F58" s="260">
        <f t="shared" si="3"/>
        <v>0</v>
      </c>
      <c r="G58" s="260">
        <f t="shared" si="3"/>
        <v>0</v>
      </c>
    </row>
    <row r="59" spans="1:7" s="158" customFormat="1" ht="12.75" customHeight="1">
      <c r="A59" s="198"/>
      <c r="B59" s="218"/>
      <c r="C59" s="219"/>
      <c r="D59" s="220" t="s">
        <v>22</v>
      </c>
      <c r="E59" s="260">
        <f>E54</f>
        <v>0</v>
      </c>
      <c r="F59" s="261"/>
      <c r="G59" s="261"/>
    </row>
    <row r="60" spans="1:7" s="158" customFormat="1" ht="12.75" customHeight="1">
      <c r="A60" s="262"/>
      <c r="B60" s="263" t="s">
        <v>122</v>
      </c>
      <c r="C60" s="570"/>
      <c r="D60" s="235"/>
      <c r="E60" s="264"/>
      <c r="F60" s="265"/>
      <c r="G60" s="265"/>
    </row>
    <row r="61" spans="1:7" s="158" customFormat="1" ht="12.75" customHeight="1">
      <c r="A61" s="266" t="s">
        <v>150</v>
      </c>
      <c r="B61" s="267" t="s">
        <v>151</v>
      </c>
      <c r="C61" s="565"/>
      <c r="D61" s="188"/>
      <c r="E61" s="241"/>
      <c r="F61" s="242"/>
      <c r="G61" s="242"/>
    </row>
    <row r="62" spans="1:7" s="158" customFormat="1" ht="12.75" customHeight="1">
      <c r="A62" s="267"/>
      <c r="B62" s="189" t="s">
        <v>129</v>
      </c>
      <c r="C62" s="565"/>
      <c r="D62" s="188"/>
      <c r="E62" s="241"/>
      <c r="F62" s="242"/>
      <c r="G62" s="242"/>
    </row>
    <row r="63" spans="1:7" s="158" customFormat="1" ht="12.75" customHeight="1">
      <c r="A63" s="74" t="s">
        <v>152</v>
      </c>
      <c r="B63" s="74" t="s">
        <v>131</v>
      </c>
      <c r="C63" s="556"/>
      <c r="D63" s="188"/>
      <c r="E63" s="241"/>
      <c r="F63" s="242"/>
      <c r="G63" s="242"/>
    </row>
    <row r="64" spans="1:7" s="158" customFormat="1" ht="12.75" customHeight="1">
      <c r="A64" s="268"/>
      <c r="B64" s="76"/>
      <c r="C64" s="551"/>
      <c r="D64" s="188"/>
      <c r="E64" s="241"/>
      <c r="F64" s="242"/>
      <c r="G64" s="242"/>
    </row>
    <row r="65" spans="1:7" ht="25.5" customHeight="1">
      <c r="A65" s="197">
        <v>108010</v>
      </c>
      <c r="B65" s="58" t="s">
        <v>153</v>
      </c>
      <c r="C65" s="552"/>
      <c r="D65" s="188" t="s">
        <v>21</v>
      </c>
      <c r="E65" s="51">
        <v>0</v>
      </c>
      <c r="F65" s="51">
        <v>0</v>
      </c>
      <c r="G65" s="51">
        <v>0</v>
      </c>
    </row>
    <row r="66" spans="1:7" s="158" customFormat="1" ht="12.75" customHeight="1">
      <c r="A66" s="197"/>
      <c r="B66" s="80"/>
      <c r="C66" s="548"/>
      <c r="D66" s="199" t="s">
        <v>135</v>
      </c>
      <c r="E66" s="51">
        <v>0</v>
      </c>
      <c r="F66" s="200">
        <v>0</v>
      </c>
      <c r="G66" s="200">
        <v>0</v>
      </c>
    </row>
    <row r="67" spans="1:7" s="158" customFormat="1" ht="12.75" customHeight="1">
      <c r="A67" s="197"/>
      <c r="B67" s="58"/>
      <c r="C67" s="552"/>
      <c r="D67" s="199" t="s">
        <v>136</v>
      </c>
      <c r="E67" s="51">
        <v>0</v>
      </c>
      <c r="F67" s="200">
        <v>0</v>
      </c>
      <c r="G67" s="200">
        <v>0</v>
      </c>
    </row>
    <row r="68" spans="1:7" s="158" customFormat="1" ht="12.75" customHeight="1">
      <c r="A68" s="197"/>
      <c r="B68" s="58"/>
      <c r="C68" s="552"/>
      <c r="D68" s="188" t="s">
        <v>22</v>
      </c>
      <c r="E68" s="51">
        <v>0</v>
      </c>
      <c r="F68" s="200"/>
      <c r="G68" s="200"/>
    </row>
    <row r="69" spans="1:7" s="158" customFormat="1" ht="12.75" customHeight="1">
      <c r="A69" s="197"/>
      <c r="B69" s="58"/>
      <c r="C69" s="552"/>
      <c r="D69" s="188"/>
      <c r="E69" s="187"/>
      <c r="F69" s="187"/>
      <c r="G69" s="187"/>
    </row>
    <row r="70" spans="1:7" ht="12.75" customHeight="1">
      <c r="A70" s="197">
        <v>108020</v>
      </c>
      <c r="B70" s="58" t="s">
        <v>154</v>
      </c>
      <c r="C70" s="552"/>
      <c r="D70" s="188" t="s">
        <v>21</v>
      </c>
      <c r="E70" s="51">
        <v>0</v>
      </c>
      <c r="F70" s="51">
        <v>0</v>
      </c>
      <c r="G70" s="51">
        <v>0</v>
      </c>
    </row>
    <row r="71" spans="1:7" s="158" customFormat="1" ht="12.75" customHeight="1">
      <c r="A71" s="198"/>
      <c r="B71" s="37"/>
      <c r="C71" s="563"/>
      <c r="D71" s="199" t="s">
        <v>135</v>
      </c>
      <c r="E71" s="51">
        <v>0</v>
      </c>
      <c r="F71" s="200">
        <v>0</v>
      </c>
      <c r="G71" s="200">
        <v>0</v>
      </c>
    </row>
    <row r="72" spans="1:7" s="158" customFormat="1" ht="12.75" customHeight="1">
      <c r="A72" s="198"/>
      <c r="B72" s="37"/>
      <c r="C72" s="563"/>
      <c r="D72" s="199" t="s">
        <v>136</v>
      </c>
      <c r="E72" s="51">
        <v>0</v>
      </c>
      <c r="F72" s="200">
        <v>0</v>
      </c>
      <c r="G72" s="200">
        <v>0</v>
      </c>
    </row>
    <row r="73" spans="1:7" s="158" customFormat="1" ht="12.75" customHeight="1">
      <c r="A73" s="198"/>
      <c r="B73" s="37"/>
      <c r="C73" s="563"/>
      <c r="D73" s="188" t="s">
        <v>22</v>
      </c>
      <c r="E73" s="51">
        <v>0</v>
      </c>
      <c r="F73" s="200"/>
      <c r="G73" s="200"/>
    </row>
    <row r="74" spans="1:7" s="158" customFormat="1" ht="12.75" customHeight="1">
      <c r="A74" s="198"/>
      <c r="B74" s="37"/>
      <c r="C74" s="563"/>
      <c r="D74" s="188"/>
      <c r="E74" s="241"/>
      <c r="F74" s="239"/>
      <c r="G74" s="239"/>
    </row>
    <row r="75" spans="1:7" s="158" customFormat="1" ht="12.75" customHeight="1">
      <c r="A75" s="198"/>
      <c r="B75" s="243" t="s">
        <v>137</v>
      </c>
      <c r="C75" s="170"/>
      <c r="D75" s="244"/>
      <c r="E75" s="245"/>
      <c r="F75" s="269"/>
      <c r="G75" s="269"/>
    </row>
    <row r="76" spans="1:7" s="158" customFormat="1" ht="12.75" customHeight="1">
      <c r="A76" s="247"/>
      <c r="B76" s="270" t="s">
        <v>155</v>
      </c>
      <c r="C76" s="271"/>
      <c r="D76" s="249" t="s">
        <v>21</v>
      </c>
      <c r="E76" s="250">
        <f aca="true" t="shared" si="4" ref="E76:G78">E65+E70</f>
        <v>0</v>
      </c>
      <c r="F76" s="250">
        <f t="shared" si="4"/>
        <v>0</v>
      </c>
      <c r="G76" s="250">
        <f t="shared" si="4"/>
        <v>0</v>
      </c>
    </row>
    <row r="77" spans="1:7" s="158" customFormat="1" ht="12.75" customHeight="1">
      <c r="A77" s="198"/>
      <c r="B77" s="251"/>
      <c r="C77" s="252"/>
      <c r="D77" s="253" t="s">
        <v>135</v>
      </c>
      <c r="E77" s="250">
        <f t="shared" si="4"/>
        <v>0</v>
      </c>
      <c r="F77" s="250">
        <f t="shared" si="4"/>
        <v>0</v>
      </c>
      <c r="G77" s="250">
        <f t="shared" si="4"/>
        <v>0</v>
      </c>
    </row>
    <row r="78" spans="1:7" s="158" customFormat="1" ht="12.75" customHeight="1">
      <c r="A78" s="198"/>
      <c r="B78" s="251"/>
      <c r="C78" s="252"/>
      <c r="D78" s="253" t="s">
        <v>136</v>
      </c>
      <c r="E78" s="250">
        <f t="shared" si="4"/>
        <v>0</v>
      </c>
      <c r="F78" s="250">
        <f t="shared" si="4"/>
        <v>0</v>
      </c>
      <c r="G78" s="250">
        <f t="shared" si="4"/>
        <v>0</v>
      </c>
    </row>
    <row r="79" spans="1:7" s="158" customFormat="1" ht="12.75" customHeight="1">
      <c r="A79" s="198"/>
      <c r="B79" s="251"/>
      <c r="C79" s="252"/>
      <c r="D79" s="249" t="s">
        <v>22</v>
      </c>
      <c r="E79" s="250">
        <f>E68+E73</f>
        <v>0</v>
      </c>
      <c r="F79" s="250"/>
      <c r="G79" s="250"/>
    </row>
    <row r="80" spans="1:7" s="158" customFormat="1" ht="12.75" customHeight="1">
      <c r="A80" s="198"/>
      <c r="B80" s="255" t="s">
        <v>139</v>
      </c>
      <c r="C80" s="256"/>
      <c r="D80" s="257"/>
      <c r="E80" s="258"/>
      <c r="F80" s="259"/>
      <c r="G80" s="259"/>
    </row>
    <row r="81" spans="1:7" s="158" customFormat="1" ht="12.75" customHeight="1">
      <c r="A81" s="198"/>
      <c r="B81" s="223" t="s">
        <v>140</v>
      </c>
      <c r="C81" s="224"/>
      <c r="D81" s="220" t="s">
        <v>21</v>
      </c>
      <c r="E81" s="260">
        <f aca="true" t="shared" si="5" ref="E81:G83">E76</f>
        <v>0</v>
      </c>
      <c r="F81" s="260">
        <f t="shared" si="5"/>
        <v>0</v>
      </c>
      <c r="G81" s="260">
        <f t="shared" si="5"/>
        <v>0</v>
      </c>
    </row>
    <row r="82" spans="1:7" s="158" customFormat="1" ht="12.75" customHeight="1">
      <c r="A82" s="198"/>
      <c r="B82" s="218"/>
      <c r="C82" s="219"/>
      <c r="D82" s="227" t="s">
        <v>135</v>
      </c>
      <c r="E82" s="260">
        <f t="shared" si="5"/>
        <v>0</v>
      </c>
      <c r="F82" s="260">
        <f t="shared" si="5"/>
        <v>0</v>
      </c>
      <c r="G82" s="260">
        <f t="shared" si="5"/>
        <v>0</v>
      </c>
    </row>
    <row r="83" spans="1:7" s="158" customFormat="1" ht="12.75" customHeight="1">
      <c r="A83" s="198"/>
      <c r="B83" s="218"/>
      <c r="C83" s="219"/>
      <c r="D83" s="227" t="s">
        <v>136</v>
      </c>
      <c r="E83" s="260">
        <f t="shared" si="5"/>
        <v>0</v>
      </c>
      <c r="F83" s="260">
        <f t="shared" si="5"/>
        <v>0</v>
      </c>
      <c r="G83" s="260">
        <f t="shared" si="5"/>
        <v>0</v>
      </c>
    </row>
    <row r="84" spans="1:7" s="158" customFormat="1" ht="12.75" customHeight="1">
      <c r="A84" s="198"/>
      <c r="B84" s="218"/>
      <c r="C84" s="219"/>
      <c r="D84" s="220" t="s">
        <v>22</v>
      </c>
      <c r="E84" s="260">
        <f>E79</f>
        <v>0</v>
      </c>
      <c r="F84" s="260"/>
      <c r="G84" s="260"/>
    </row>
    <row r="85" spans="1:7" s="158" customFormat="1" ht="15.75" customHeight="1">
      <c r="A85" s="272"/>
      <c r="B85" s="234" t="s">
        <v>122</v>
      </c>
      <c r="C85" s="568"/>
      <c r="D85" s="235"/>
      <c r="E85" s="264"/>
      <c r="F85" s="265"/>
      <c r="G85" s="265"/>
    </row>
    <row r="86" spans="1:7" s="158" customFormat="1" ht="18.75" customHeight="1">
      <c r="A86" s="238" t="s">
        <v>156</v>
      </c>
      <c r="B86" s="37" t="s">
        <v>157</v>
      </c>
      <c r="C86" s="563"/>
      <c r="D86" s="188"/>
      <c r="E86" s="241"/>
      <c r="F86" s="242"/>
      <c r="G86" s="242"/>
    </row>
    <row r="87" spans="1:7" s="158" customFormat="1" ht="12.75" customHeight="1">
      <c r="A87" s="37"/>
      <c r="B87" s="273" t="s">
        <v>129</v>
      </c>
      <c r="C87" s="571"/>
      <c r="D87" s="188"/>
      <c r="E87" s="241"/>
      <c r="F87" s="242"/>
      <c r="G87" s="242"/>
    </row>
    <row r="88" spans="1:7" s="158" customFormat="1" ht="12.75" customHeight="1">
      <c r="A88" s="274" t="s">
        <v>158</v>
      </c>
      <c r="B88" s="23" t="s">
        <v>159</v>
      </c>
      <c r="C88" s="572"/>
      <c r="D88" s="188"/>
      <c r="E88" s="241"/>
      <c r="F88" s="242"/>
      <c r="G88" s="242"/>
    </row>
    <row r="89" spans="1:7" s="158" customFormat="1" ht="12.75" customHeight="1">
      <c r="A89" s="198"/>
      <c r="B89" s="37"/>
      <c r="C89" s="563"/>
      <c r="D89" s="188"/>
      <c r="E89" s="241"/>
      <c r="F89" s="242"/>
      <c r="G89" s="242"/>
    </row>
    <row r="90" spans="1:7" ht="12.75" customHeight="1">
      <c r="A90" s="197">
        <v>111010</v>
      </c>
      <c r="B90" s="58" t="s">
        <v>82</v>
      </c>
      <c r="C90" s="552"/>
      <c r="D90" s="188" t="s">
        <v>21</v>
      </c>
      <c r="E90" s="51">
        <v>0</v>
      </c>
      <c r="F90" s="51">
        <v>0</v>
      </c>
      <c r="G90" s="51">
        <v>0</v>
      </c>
    </row>
    <row r="91" spans="1:7" ht="12.75" customHeight="1">
      <c r="A91" s="197"/>
      <c r="B91" s="58"/>
      <c r="C91" s="552"/>
      <c r="D91" s="199" t="s">
        <v>135</v>
      </c>
      <c r="E91" s="51">
        <v>0</v>
      </c>
      <c r="F91" s="200">
        <v>0</v>
      </c>
      <c r="G91" s="200">
        <v>0</v>
      </c>
    </row>
    <row r="92" spans="1:7" ht="12.75" customHeight="1">
      <c r="A92" s="197"/>
      <c r="B92" s="58"/>
      <c r="C92" s="552"/>
      <c r="D92" s="199" t="s">
        <v>136</v>
      </c>
      <c r="E92" s="51">
        <v>0</v>
      </c>
      <c r="F92" s="200">
        <v>0</v>
      </c>
      <c r="G92" s="200">
        <v>0</v>
      </c>
    </row>
    <row r="93" spans="1:7" ht="12.75" customHeight="1">
      <c r="A93" s="197"/>
      <c r="B93" s="58"/>
      <c r="C93" s="552"/>
      <c r="D93" s="188" t="s">
        <v>22</v>
      </c>
      <c r="E93" s="51">
        <v>0</v>
      </c>
      <c r="F93" s="200"/>
      <c r="G93" s="200"/>
    </row>
    <row r="94" spans="1:7" ht="12.75" customHeight="1">
      <c r="A94" s="197"/>
      <c r="B94" s="58"/>
      <c r="C94" s="552"/>
      <c r="D94" s="188"/>
      <c r="E94" s="241"/>
      <c r="F94" s="242"/>
      <c r="G94" s="242"/>
    </row>
    <row r="95" spans="1:7" ht="12.75" customHeight="1">
      <c r="A95" s="275">
        <v>319</v>
      </c>
      <c r="B95" s="58" t="s">
        <v>82</v>
      </c>
      <c r="C95" s="552"/>
      <c r="D95" s="188"/>
      <c r="E95" s="51"/>
      <c r="F95" s="242"/>
      <c r="G95" s="242"/>
    </row>
    <row r="96" spans="1:7" ht="12.75" customHeight="1">
      <c r="A96" s="197"/>
      <c r="B96" s="58"/>
      <c r="C96" s="552"/>
      <c r="D96" s="188"/>
      <c r="E96" s="241"/>
      <c r="F96" s="242"/>
      <c r="G96" s="242"/>
    </row>
    <row r="97" spans="1:7" ht="12.75" customHeight="1">
      <c r="A97" s="276" t="s">
        <v>160</v>
      </c>
      <c r="B97" s="74" t="s">
        <v>131</v>
      </c>
      <c r="C97" s="556"/>
      <c r="D97" s="188"/>
      <c r="E97" s="241"/>
      <c r="F97" s="242"/>
      <c r="G97" s="242"/>
    </row>
    <row r="98" spans="1:7" ht="12.75" customHeight="1">
      <c r="A98" s="58"/>
      <c r="B98" s="58"/>
      <c r="C98" s="552"/>
      <c r="D98" s="188"/>
      <c r="E98" s="241"/>
      <c r="F98" s="242"/>
      <c r="G98" s="242"/>
    </row>
    <row r="99" spans="1:7" ht="12.75" customHeight="1">
      <c r="A99" s="197">
        <v>111020</v>
      </c>
      <c r="B99" s="58" t="s">
        <v>161</v>
      </c>
      <c r="C99" s="552"/>
      <c r="D99" s="188" t="s">
        <v>21</v>
      </c>
      <c r="E99" s="51">
        <v>0</v>
      </c>
      <c r="F99" s="51">
        <v>0</v>
      </c>
      <c r="G99" s="51">
        <v>0</v>
      </c>
    </row>
    <row r="100" spans="1:7" ht="12.75" customHeight="1">
      <c r="A100" s="197"/>
      <c r="B100" s="80"/>
      <c r="C100" s="548"/>
      <c r="D100" s="199" t="s">
        <v>135</v>
      </c>
      <c r="E100" s="51">
        <v>0</v>
      </c>
      <c r="F100" s="200">
        <v>0</v>
      </c>
      <c r="G100" s="200">
        <v>0</v>
      </c>
    </row>
    <row r="101" spans="1:7" ht="12.75" customHeight="1">
      <c r="A101" s="197"/>
      <c r="B101" s="80"/>
      <c r="C101" s="548"/>
      <c r="D101" s="199" t="s">
        <v>136</v>
      </c>
      <c r="E101" s="51">
        <v>0</v>
      </c>
      <c r="F101" s="200">
        <v>0</v>
      </c>
      <c r="G101" s="200">
        <v>0</v>
      </c>
    </row>
    <row r="102" spans="1:7" ht="12.75" customHeight="1">
      <c r="A102" s="197"/>
      <c r="B102" s="58"/>
      <c r="C102" s="552"/>
      <c r="D102" s="188" t="s">
        <v>22</v>
      </c>
      <c r="E102" s="51">
        <v>0</v>
      </c>
      <c r="F102" s="200"/>
      <c r="G102" s="200"/>
    </row>
    <row r="103" spans="1:7" ht="12.75" customHeight="1">
      <c r="A103" s="197"/>
      <c r="B103" s="58"/>
      <c r="C103" s="552"/>
      <c r="D103" s="188"/>
      <c r="E103" s="277"/>
      <c r="F103" s="277"/>
      <c r="G103" s="277"/>
    </row>
    <row r="104" spans="1:7" ht="28.5" customHeight="1">
      <c r="A104" s="197">
        <v>111030</v>
      </c>
      <c r="B104" s="58" t="s">
        <v>162</v>
      </c>
      <c r="C104" s="552"/>
      <c r="D104" s="188" t="s">
        <v>21</v>
      </c>
      <c r="E104" s="51">
        <v>0</v>
      </c>
      <c r="F104" s="51">
        <v>0</v>
      </c>
      <c r="G104" s="51">
        <v>0</v>
      </c>
    </row>
    <row r="105" spans="1:7" ht="12.75" customHeight="1">
      <c r="A105" s="197"/>
      <c r="B105" s="58"/>
      <c r="C105" s="552"/>
      <c r="D105" s="199" t="s">
        <v>135</v>
      </c>
      <c r="E105" s="51">
        <v>0</v>
      </c>
      <c r="F105" s="200">
        <v>0</v>
      </c>
      <c r="G105" s="200">
        <v>0</v>
      </c>
    </row>
    <row r="106" spans="1:7" ht="12.75" customHeight="1">
      <c r="A106" s="197"/>
      <c r="B106" s="58"/>
      <c r="C106" s="552"/>
      <c r="D106" s="199" t="s">
        <v>136</v>
      </c>
      <c r="E106" s="51">
        <v>0</v>
      </c>
      <c r="F106" s="200">
        <v>0</v>
      </c>
      <c r="G106" s="200">
        <v>0</v>
      </c>
    </row>
    <row r="107" spans="1:7" ht="12.75" customHeight="1">
      <c r="A107" s="197"/>
      <c r="B107" s="58"/>
      <c r="C107" s="552"/>
      <c r="D107" s="188" t="s">
        <v>22</v>
      </c>
      <c r="E107" s="51">
        <v>0</v>
      </c>
      <c r="F107" s="200"/>
      <c r="G107" s="200"/>
    </row>
    <row r="108" spans="1:7" ht="12.75" customHeight="1">
      <c r="A108" s="197"/>
      <c r="B108" s="58"/>
      <c r="C108" s="552"/>
      <c r="D108" s="188"/>
      <c r="E108" s="277"/>
      <c r="F108" s="277"/>
      <c r="G108" s="277"/>
    </row>
    <row r="109" spans="1:7" ht="25.5" customHeight="1">
      <c r="A109" s="278">
        <v>111040</v>
      </c>
      <c r="B109" s="58" t="s">
        <v>163</v>
      </c>
      <c r="C109" s="552"/>
      <c r="D109" s="188" t="s">
        <v>21</v>
      </c>
      <c r="E109" s="51">
        <v>0</v>
      </c>
      <c r="F109" s="51">
        <v>0</v>
      </c>
      <c r="G109" s="51">
        <v>0</v>
      </c>
    </row>
    <row r="110" spans="1:7" ht="12.75" customHeight="1">
      <c r="A110" s="197"/>
      <c r="B110" s="58"/>
      <c r="C110" s="552"/>
      <c r="D110" s="199" t="s">
        <v>135</v>
      </c>
      <c r="E110" s="51">
        <v>0</v>
      </c>
      <c r="F110" s="200">
        <v>0</v>
      </c>
      <c r="G110" s="200">
        <v>0</v>
      </c>
    </row>
    <row r="111" spans="1:7" ht="12.75" customHeight="1">
      <c r="A111" s="197"/>
      <c r="B111" s="58"/>
      <c r="C111" s="552"/>
      <c r="D111" s="199" t="s">
        <v>136</v>
      </c>
      <c r="E111" s="51">
        <v>0</v>
      </c>
      <c r="F111" s="200">
        <v>0</v>
      </c>
      <c r="G111" s="200">
        <v>0</v>
      </c>
    </row>
    <row r="112" spans="1:7" ht="12.75" customHeight="1">
      <c r="A112" s="197"/>
      <c r="B112" s="58"/>
      <c r="C112" s="552"/>
      <c r="D112" s="188" t="s">
        <v>22</v>
      </c>
      <c r="E112" s="51">
        <v>0</v>
      </c>
      <c r="F112" s="200"/>
      <c r="G112" s="200"/>
    </row>
    <row r="113" spans="1:7" ht="12.75" customHeight="1">
      <c r="A113" s="197"/>
      <c r="B113" s="58"/>
      <c r="C113" s="552"/>
      <c r="D113" s="188"/>
      <c r="E113" s="200"/>
      <c r="F113" s="200"/>
      <c r="G113" s="200"/>
    </row>
    <row r="114" spans="1:7" ht="12.75" customHeight="1">
      <c r="A114" s="276" t="s">
        <v>164</v>
      </c>
      <c r="B114" s="74" t="s">
        <v>165</v>
      </c>
      <c r="C114" s="556"/>
      <c r="D114" s="188"/>
      <c r="E114" s="200"/>
      <c r="F114" s="200"/>
      <c r="G114" s="200"/>
    </row>
    <row r="115" spans="1:7" ht="12.75" customHeight="1">
      <c r="A115" s="197"/>
      <c r="B115" s="58"/>
      <c r="C115" s="552"/>
      <c r="D115" s="188"/>
      <c r="E115" s="200"/>
      <c r="F115" s="200"/>
      <c r="G115" s="200"/>
    </row>
    <row r="116" spans="1:7" ht="12.75" customHeight="1">
      <c r="A116" s="197">
        <v>111050</v>
      </c>
      <c r="B116" s="58" t="s">
        <v>166</v>
      </c>
      <c r="C116" s="552"/>
      <c r="D116" s="188" t="s">
        <v>21</v>
      </c>
      <c r="E116" s="51">
        <v>0</v>
      </c>
      <c r="F116" s="51">
        <v>0</v>
      </c>
      <c r="G116" s="51">
        <v>0</v>
      </c>
    </row>
    <row r="117" spans="1:7" ht="12.75" customHeight="1">
      <c r="A117" s="197"/>
      <c r="B117" s="58"/>
      <c r="C117" s="552"/>
      <c r="D117" s="199" t="s">
        <v>135</v>
      </c>
      <c r="E117" s="51">
        <v>0</v>
      </c>
      <c r="F117" s="200">
        <v>0</v>
      </c>
      <c r="G117" s="200">
        <v>0</v>
      </c>
    </row>
    <row r="118" spans="1:7" ht="12.75" customHeight="1">
      <c r="A118" s="197"/>
      <c r="B118" s="58"/>
      <c r="C118" s="552"/>
      <c r="D118" s="199" t="s">
        <v>136</v>
      </c>
      <c r="E118" s="51">
        <v>0</v>
      </c>
      <c r="F118" s="200">
        <v>0</v>
      </c>
      <c r="G118" s="200">
        <v>0</v>
      </c>
    </row>
    <row r="119" spans="1:7" ht="12.75" customHeight="1">
      <c r="A119" s="197"/>
      <c r="B119" s="58"/>
      <c r="C119" s="552"/>
      <c r="D119" s="188" t="s">
        <v>22</v>
      </c>
      <c r="E119" s="51">
        <v>0</v>
      </c>
      <c r="F119" s="200"/>
      <c r="G119" s="200"/>
    </row>
    <row r="120" spans="1:7" ht="12.75" customHeight="1">
      <c r="A120" s="197"/>
      <c r="B120" s="58"/>
      <c r="C120" s="552"/>
      <c r="D120" s="188"/>
      <c r="E120" s="200"/>
      <c r="F120" s="200"/>
      <c r="G120" s="200"/>
    </row>
    <row r="121" spans="1:7" ht="12.75" customHeight="1">
      <c r="A121" s="276" t="s">
        <v>167</v>
      </c>
      <c r="B121" s="74" t="s">
        <v>168</v>
      </c>
      <c r="C121" s="556"/>
      <c r="D121" s="188"/>
      <c r="E121" s="200"/>
      <c r="F121" s="200"/>
      <c r="G121" s="200"/>
    </row>
    <row r="122" spans="1:7" ht="12.75" customHeight="1">
      <c r="A122" s="197"/>
      <c r="B122" s="58"/>
      <c r="C122" s="552"/>
      <c r="D122" s="188"/>
      <c r="E122" s="200"/>
      <c r="F122" s="200"/>
      <c r="G122" s="200"/>
    </row>
    <row r="123" spans="1:7" ht="12.75" customHeight="1">
      <c r="A123" s="197">
        <v>111060</v>
      </c>
      <c r="B123" s="58" t="s">
        <v>169</v>
      </c>
      <c r="C123" s="552"/>
      <c r="D123" s="188" t="s">
        <v>21</v>
      </c>
      <c r="E123" s="51">
        <v>0</v>
      </c>
      <c r="F123" s="51">
        <v>0</v>
      </c>
      <c r="G123" s="51">
        <v>0</v>
      </c>
    </row>
    <row r="124" spans="1:7" ht="12.75" customHeight="1">
      <c r="A124" s="197"/>
      <c r="B124" s="58"/>
      <c r="C124" s="552"/>
      <c r="D124" s="199" t="s">
        <v>135</v>
      </c>
      <c r="E124" s="51">
        <v>0</v>
      </c>
      <c r="F124" s="200">
        <v>0</v>
      </c>
      <c r="G124" s="200">
        <v>0</v>
      </c>
    </row>
    <row r="125" spans="1:7" ht="12.75" customHeight="1">
      <c r="A125" s="197"/>
      <c r="B125" s="58"/>
      <c r="C125" s="552"/>
      <c r="D125" s="199" t="s">
        <v>136</v>
      </c>
      <c r="E125" s="51">
        <v>0</v>
      </c>
      <c r="F125" s="200">
        <v>0</v>
      </c>
      <c r="G125" s="200">
        <v>0</v>
      </c>
    </row>
    <row r="126" spans="1:7" ht="12.75" customHeight="1">
      <c r="A126" s="197"/>
      <c r="B126" s="58"/>
      <c r="C126" s="552"/>
      <c r="D126" s="188" t="s">
        <v>22</v>
      </c>
      <c r="E126" s="51">
        <v>0</v>
      </c>
      <c r="F126" s="200"/>
      <c r="G126" s="200"/>
    </row>
    <row r="127" spans="1:7" ht="12.75" customHeight="1">
      <c r="A127" s="197"/>
      <c r="B127" s="58"/>
      <c r="C127" s="552"/>
      <c r="D127" s="188"/>
      <c r="E127" s="51"/>
      <c r="F127" s="200"/>
      <c r="G127" s="200"/>
    </row>
    <row r="128" spans="1:7" ht="25.5" customHeight="1">
      <c r="A128" s="197">
        <v>111070</v>
      </c>
      <c r="B128" s="58" t="s">
        <v>170</v>
      </c>
      <c r="C128" s="552"/>
      <c r="D128" s="188" t="s">
        <v>21</v>
      </c>
      <c r="E128" s="51">
        <v>0</v>
      </c>
      <c r="F128" s="51">
        <v>0</v>
      </c>
      <c r="G128" s="51">
        <v>0</v>
      </c>
    </row>
    <row r="129" spans="1:7" ht="12.75" customHeight="1">
      <c r="A129" s="197"/>
      <c r="B129" s="58"/>
      <c r="C129" s="552"/>
      <c r="D129" s="199" t="s">
        <v>135</v>
      </c>
      <c r="E129" s="51">
        <v>0</v>
      </c>
      <c r="F129" s="200">
        <v>0</v>
      </c>
      <c r="G129" s="200">
        <v>0</v>
      </c>
    </row>
    <row r="130" spans="1:7" ht="12.75" customHeight="1">
      <c r="A130" s="197"/>
      <c r="B130" s="58"/>
      <c r="C130" s="552"/>
      <c r="D130" s="199" t="s">
        <v>136</v>
      </c>
      <c r="E130" s="51">
        <v>0</v>
      </c>
      <c r="F130" s="200">
        <v>0</v>
      </c>
      <c r="G130" s="200">
        <v>0</v>
      </c>
    </row>
    <row r="131" spans="1:7" ht="12.75" customHeight="1">
      <c r="A131" s="197"/>
      <c r="B131" s="58"/>
      <c r="C131" s="552"/>
      <c r="D131" s="188" t="s">
        <v>22</v>
      </c>
      <c r="E131" s="51">
        <v>0</v>
      </c>
      <c r="F131" s="200"/>
      <c r="G131" s="200"/>
    </row>
    <row r="132" spans="1:7" ht="12.75" customHeight="1">
      <c r="A132" s="197"/>
      <c r="B132" s="58"/>
      <c r="C132" s="552"/>
      <c r="D132" s="188"/>
      <c r="E132" s="277"/>
      <c r="F132" s="277"/>
      <c r="G132" s="277"/>
    </row>
    <row r="133" spans="1:7" ht="12.75" customHeight="1">
      <c r="A133" s="197">
        <v>111080</v>
      </c>
      <c r="B133" s="58" t="s">
        <v>171</v>
      </c>
      <c r="C133" s="552"/>
      <c r="D133" s="188" t="s">
        <v>21</v>
      </c>
      <c r="E133" s="51">
        <v>0</v>
      </c>
      <c r="F133" s="51">
        <v>0</v>
      </c>
      <c r="G133" s="51">
        <v>0</v>
      </c>
    </row>
    <row r="134" spans="1:7" ht="12.75" customHeight="1">
      <c r="A134" s="197"/>
      <c r="B134" s="80"/>
      <c r="C134" s="548"/>
      <c r="D134" s="199" t="s">
        <v>135</v>
      </c>
      <c r="E134" s="51">
        <v>0</v>
      </c>
      <c r="F134" s="200">
        <v>0</v>
      </c>
      <c r="G134" s="200">
        <v>0</v>
      </c>
    </row>
    <row r="135" spans="1:7" ht="12.75" customHeight="1">
      <c r="A135" s="197"/>
      <c r="B135" s="80"/>
      <c r="C135" s="548"/>
      <c r="D135" s="199" t="s">
        <v>136</v>
      </c>
      <c r="E135" s="51">
        <v>0</v>
      </c>
      <c r="F135" s="200">
        <v>0</v>
      </c>
      <c r="G135" s="200">
        <v>0</v>
      </c>
    </row>
    <row r="136" spans="1:7" ht="12.75" customHeight="1">
      <c r="A136" s="197"/>
      <c r="B136" s="80"/>
      <c r="C136" s="548"/>
      <c r="D136" s="188" t="s">
        <v>22</v>
      </c>
      <c r="E136" s="51">
        <v>0</v>
      </c>
      <c r="F136" s="200"/>
      <c r="G136" s="200"/>
    </row>
    <row r="137" spans="1:7" ht="12.75" customHeight="1">
      <c r="A137" s="197"/>
      <c r="B137" s="80"/>
      <c r="C137" s="548"/>
      <c r="D137" s="188"/>
      <c r="E137" s="200"/>
      <c r="F137" s="200"/>
      <c r="G137" s="200"/>
    </row>
    <row r="138" spans="1:7" ht="12.75" customHeight="1">
      <c r="A138" s="197">
        <v>111090</v>
      </c>
      <c r="B138" s="58" t="s">
        <v>172</v>
      </c>
      <c r="C138" s="552"/>
      <c r="D138" s="188" t="s">
        <v>21</v>
      </c>
      <c r="E138" s="51">
        <v>0</v>
      </c>
      <c r="F138" s="51">
        <v>0</v>
      </c>
      <c r="G138" s="51">
        <v>0</v>
      </c>
    </row>
    <row r="139" spans="1:7" ht="12.75" customHeight="1">
      <c r="A139" s="197"/>
      <c r="B139" s="80"/>
      <c r="C139" s="548"/>
      <c r="D139" s="199" t="s">
        <v>135</v>
      </c>
      <c r="E139" s="51">
        <v>0</v>
      </c>
      <c r="F139" s="200">
        <v>0</v>
      </c>
      <c r="G139" s="200">
        <v>0</v>
      </c>
    </row>
    <row r="140" spans="1:7" ht="12.75" customHeight="1">
      <c r="A140" s="197"/>
      <c r="B140" s="58"/>
      <c r="C140" s="552"/>
      <c r="D140" s="199" t="s">
        <v>136</v>
      </c>
      <c r="E140" s="51">
        <v>0</v>
      </c>
      <c r="F140" s="200">
        <v>0</v>
      </c>
      <c r="G140" s="200">
        <v>0</v>
      </c>
    </row>
    <row r="141" spans="1:7" ht="12.75" customHeight="1">
      <c r="A141" s="197"/>
      <c r="B141" s="58"/>
      <c r="C141" s="552"/>
      <c r="D141" s="188" t="s">
        <v>22</v>
      </c>
      <c r="E141" s="51">
        <v>0</v>
      </c>
      <c r="F141" s="200"/>
      <c r="G141" s="200"/>
    </row>
    <row r="142" spans="1:7" ht="12.75" customHeight="1">
      <c r="A142" s="197"/>
      <c r="B142" s="58"/>
      <c r="C142" s="552"/>
      <c r="D142" s="188"/>
      <c r="E142" s="277"/>
      <c r="F142" s="277"/>
      <c r="G142" s="277"/>
    </row>
    <row r="143" spans="1:7" ht="12.75" customHeight="1">
      <c r="A143" s="197">
        <v>111100</v>
      </c>
      <c r="B143" s="58" t="s">
        <v>173</v>
      </c>
      <c r="C143" s="552"/>
      <c r="D143" s="188" t="s">
        <v>21</v>
      </c>
      <c r="E143" s="51">
        <v>0</v>
      </c>
      <c r="F143" s="51">
        <v>0</v>
      </c>
      <c r="G143" s="51">
        <v>0</v>
      </c>
    </row>
    <row r="144" spans="1:7" ht="12.75" customHeight="1">
      <c r="A144" s="197"/>
      <c r="B144" s="58"/>
      <c r="C144" s="552"/>
      <c r="D144" s="199" t="s">
        <v>135</v>
      </c>
      <c r="E144" s="51">
        <v>0</v>
      </c>
      <c r="F144" s="200">
        <v>0</v>
      </c>
      <c r="G144" s="200">
        <v>0</v>
      </c>
    </row>
    <row r="145" spans="1:7" ht="12.75" customHeight="1">
      <c r="A145" s="198"/>
      <c r="B145" s="37"/>
      <c r="C145" s="563"/>
      <c r="D145" s="199" t="s">
        <v>136</v>
      </c>
      <c r="E145" s="51">
        <v>0</v>
      </c>
      <c r="F145" s="200">
        <v>0</v>
      </c>
      <c r="G145" s="200">
        <v>0</v>
      </c>
    </row>
    <row r="146" spans="1:7" ht="12.75" customHeight="1">
      <c r="A146" s="198"/>
      <c r="B146" s="37"/>
      <c r="C146" s="563"/>
      <c r="D146" s="188" t="s">
        <v>22</v>
      </c>
      <c r="E146" s="51">
        <v>0</v>
      </c>
      <c r="F146" s="200"/>
      <c r="G146" s="200"/>
    </row>
    <row r="147" spans="1:7" ht="12.75" customHeight="1">
      <c r="A147" s="198"/>
      <c r="B147" s="202" t="s">
        <v>174</v>
      </c>
      <c r="C147" s="203"/>
      <c r="D147" s="204"/>
      <c r="E147" s="279"/>
      <c r="F147" s="279"/>
      <c r="G147" s="279"/>
    </row>
    <row r="148" spans="1:7" ht="12.75" customHeight="1">
      <c r="A148" s="247"/>
      <c r="B148" s="207" t="s">
        <v>175</v>
      </c>
      <c r="C148" s="208"/>
      <c r="D148" s="209" t="s">
        <v>21</v>
      </c>
      <c r="E148" s="280">
        <f aca="true" t="shared" si="6" ref="E148:G150">E90+E99+E104+E109+E116+E123+E128+E133+E138+E143</f>
        <v>0</v>
      </c>
      <c r="F148" s="280">
        <f t="shared" si="6"/>
        <v>0</v>
      </c>
      <c r="G148" s="280">
        <f t="shared" si="6"/>
        <v>0</v>
      </c>
    </row>
    <row r="149" spans="1:7" ht="12.75" customHeight="1">
      <c r="A149" s="198"/>
      <c r="B149" s="211"/>
      <c r="C149" s="212"/>
      <c r="D149" s="213" t="s">
        <v>135</v>
      </c>
      <c r="E149" s="280">
        <f t="shared" si="6"/>
        <v>0</v>
      </c>
      <c r="F149" s="280">
        <f t="shared" si="6"/>
        <v>0</v>
      </c>
      <c r="G149" s="280">
        <f t="shared" si="6"/>
        <v>0</v>
      </c>
    </row>
    <row r="150" spans="1:7" ht="12.75" customHeight="1">
      <c r="A150" s="198"/>
      <c r="B150" s="211"/>
      <c r="C150" s="212"/>
      <c r="D150" s="213" t="s">
        <v>136</v>
      </c>
      <c r="E150" s="280">
        <f t="shared" si="6"/>
        <v>0</v>
      </c>
      <c r="F150" s="280">
        <f t="shared" si="6"/>
        <v>0</v>
      </c>
      <c r="G150" s="280">
        <f t="shared" si="6"/>
        <v>0</v>
      </c>
    </row>
    <row r="151" spans="1:7" ht="12.75" customHeight="1">
      <c r="A151" s="198"/>
      <c r="B151" s="211"/>
      <c r="C151" s="212"/>
      <c r="D151" s="209" t="s">
        <v>22</v>
      </c>
      <c r="E151" s="280">
        <f>E93+E102+E107+E112+E119+E126+E131+E136+E141+E146+E95</f>
        <v>0</v>
      </c>
      <c r="F151" s="280"/>
      <c r="G151" s="280"/>
    </row>
    <row r="152" spans="1:7" ht="12.75" customHeight="1">
      <c r="A152" s="198"/>
      <c r="B152" s="255" t="s">
        <v>139</v>
      </c>
      <c r="C152" s="256"/>
      <c r="D152" s="257"/>
      <c r="E152" s="281"/>
      <c r="F152" s="281"/>
      <c r="G152" s="281"/>
    </row>
    <row r="153" spans="1:7" ht="12.75" customHeight="1">
      <c r="A153" s="198"/>
      <c r="B153" s="223" t="s">
        <v>140</v>
      </c>
      <c r="C153" s="224"/>
      <c r="D153" s="220" t="s">
        <v>21</v>
      </c>
      <c r="E153" s="260">
        <f aca="true" t="shared" si="7" ref="E153:G155">E148</f>
        <v>0</v>
      </c>
      <c r="F153" s="260">
        <f t="shared" si="7"/>
        <v>0</v>
      </c>
      <c r="G153" s="260">
        <f t="shared" si="7"/>
        <v>0</v>
      </c>
    </row>
    <row r="154" spans="1:7" ht="12.75" customHeight="1">
      <c r="A154" s="198"/>
      <c r="B154" s="218"/>
      <c r="C154" s="219"/>
      <c r="D154" s="220" t="s">
        <v>135</v>
      </c>
      <c r="E154" s="260">
        <f t="shared" si="7"/>
        <v>0</v>
      </c>
      <c r="F154" s="260">
        <f t="shared" si="7"/>
        <v>0</v>
      </c>
      <c r="G154" s="260">
        <f t="shared" si="7"/>
        <v>0</v>
      </c>
    </row>
    <row r="155" spans="1:7" ht="12.75" customHeight="1">
      <c r="A155" s="198"/>
      <c r="B155" s="218"/>
      <c r="C155" s="219"/>
      <c r="D155" s="227" t="s">
        <v>136</v>
      </c>
      <c r="E155" s="260">
        <f t="shared" si="7"/>
        <v>0</v>
      </c>
      <c r="F155" s="260">
        <f t="shared" si="7"/>
        <v>0</v>
      </c>
      <c r="G155" s="260">
        <f t="shared" si="7"/>
        <v>0</v>
      </c>
    </row>
    <row r="156" spans="1:7" ht="12.75" customHeight="1">
      <c r="A156" s="198"/>
      <c r="B156" s="218"/>
      <c r="C156" s="219"/>
      <c r="D156" s="220" t="s">
        <v>22</v>
      </c>
      <c r="E156" s="260">
        <f>E151</f>
        <v>0</v>
      </c>
      <c r="F156" s="260"/>
      <c r="G156" s="260"/>
    </row>
    <row r="157" spans="1:7" ht="12.75" customHeight="1">
      <c r="A157" s="198"/>
      <c r="B157" s="282" t="s">
        <v>176</v>
      </c>
      <c r="C157" s="283"/>
      <c r="D157" s="284"/>
      <c r="E157" s="285"/>
      <c r="F157" s="285"/>
      <c r="G157" s="285"/>
    </row>
    <row r="158" spans="1:7" ht="12.75" customHeight="1">
      <c r="A158" s="198"/>
      <c r="B158" s="286" t="s">
        <v>177</v>
      </c>
      <c r="C158" s="287"/>
      <c r="D158" s="288" t="s">
        <v>21</v>
      </c>
      <c r="E158" s="287">
        <f aca="true" t="shared" si="8" ref="E158:G160">E24+E51+E76+E148</f>
        <v>0</v>
      </c>
      <c r="F158" s="287">
        <f t="shared" si="8"/>
        <v>0</v>
      </c>
      <c r="G158" s="287">
        <f t="shared" si="8"/>
        <v>0</v>
      </c>
    </row>
    <row r="159" spans="1:7" ht="12.75" customHeight="1">
      <c r="A159" s="198"/>
      <c r="B159" s="289"/>
      <c r="C159" s="290"/>
      <c r="D159" s="291" t="s">
        <v>135</v>
      </c>
      <c r="E159" s="287">
        <f t="shared" si="8"/>
        <v>0</v>
      </c>
      <c r="F159" s="287">
        <f t="shared" si="8"/>
        <v>0</v>
      </c>
      <c r="G159" s="287">
        <f t="shared" si="8"/>
        <v>0</v>
      </c>
    </row>
    <row r="160" spans="1:7" ht="12.75" customHeight="1">
      <c r="A160" s="198"/>
      <c r="B160" s="289"/>
      <c r="C160" s="290"/>
      <c r="D160" s="291" t="s">
        <v>136</v>
      </c>
      <c r="E160" s="287">
        <f t="shared" si="8"/>
        <v>0</v>
      </c>
      <c r="F160" s="287">
        <f t="shared" si="8"/>
        <v>0</v>
      </c>
      <c r="G160" s="287">
        <f t="shared" si="8"/>
        <v>0</v>
      </c>
    </row>
    <row r="161" spans="1:7" ht="12.75" customHeight="1">
      <c r="A161" s="198"/>
      <c r="B161" s="289"/>
      <c r="C161" s="290"/>
      <c r="D161" s="288" t="s">
        <v>22</v>
      </c>
      <c r="E161" s="287">
        <f>E27+E54+E79+E151</f>
        <v>0</v>
      </c>
      <c r="F161" s="287"/>
      <c r="G161" s="287"/>
    </row>
    <row r="162" spans="1:7" ht="12.75" customHeight="1">
      <c r="A162" s="292"/>
      <c r="B162" s="113"/>
      <c r="C162" s="114"/>
      <c r="D162" s="293"/>
      <c r="E162" s="294"/>
      <c r="F162" s="294"/>
      <c r="G162" s="294"/>
    </row>
    <row r="163" spans="1:7" s="162" customFormat="1" ht="29.25" customHeight="1">
      <c r="A163" s="583" t="s">
        <v>178</v>
      </c>
      <c r="B163" s="583"/>
      <c r="C163" s="583"/>
      <c r="D163" s="583"/>
      <c r="E163" s="583"/>
      <c r="F163" s="583"/>
      <c r="G163" s="583"/>
    </row>
    <row r="164" spans="1:7" ht="20.25" customHeight="1">
      <c r="A164" s="168" t="s">
        <v>122</v>
      </c>
      <c r="B164" s="169"/>
      <c r="C164" s="170"/>
      <c r="D164" s="171"/>
      <c r="E164" s="172" t="s">
        <v>123</v>
      </c>
      <c r="F164" s="172" t="s">
        <v>123</v>
      </c>
      <c r="G164" s="173" t="s">
        <v>123</v>
      </c>
    </row>
    <row r="165" spans="1:7" ht="16.5" customHeight="1">
      <c r="A165" s="174" t="s">
        <v>124</v>
      </c>
      <c r="B165" s="175" t="s">
        <v>3</v>
      </c>
      <c r="C165" s="176"/>
      <c r="D165" s="177"/>
      <c r="E165" s="178"/>
      <c r="F165" s="178"/>
      <c r="G165" s="179"/>
    </row>
    <row r="166" spans="1:7" ht="15" customHeight="1">
      <c r="A166" s="180" t="s">
        <v>126</v>
      </c>
      <c r="B166" s="181"/>
      <c r="C166" s="182"/>
      <c r="D166" s="183"/>
      <c r="E166" s="184">
        <v>2022</v>
      </c>
      <c r="F166" s="184">
        <v>2023</v>
      </c>
      <c r="G166" s="185">
        <v>2024</v>
      </c>
    </row>
    <row r="167" spans="1:7" ht="20.25" customHeight="1">
      <c r="A167" s="52"/>
      <c r="B167" s="58" t="s">
        <v>122</v>
      </c>
      <c r="C167" s="552"/>
      <c r="D167" s="188"/>
      <c r="E167" s="187"/>
      <c r="F167" s="187"/>
      <c r="G167" s="187"/>
    </row>
    <row r="168" spans="1:7" ht="16.5" customHeight="1">
      <c r="A168" s="238" t="s">
        <v>179</v>
      </c>
      <c r="B168" s="295" t="s">
        <v>180</v>
      </c>
      <c r="C168" s="552"/>
      <c r="D168" s="188"/>
      <c r="E168" s="187"/>
      <c r="F168" s="187"/>
      <c r="G168" s="187"/>
    </row>
    <row r="169" spans="1:7" ht="13.5" customHeight="1">
      <c r="A169" s="238"/>
      <c r="B169" s="296" t="s">
        <v>181</v>
      </c>
      <c r="C169" s="565"/>
      <c r="D169" s="188"/>
      <c r="E169" s="187"/>
      <c r="F169" s="187"/>
      <c r="G169" s="187"/>
    </row>
    <row r="170" spans="1:7" ht="12.75" customHeight="1">
      <c r="A170" s="274" t="s">
        <v>182</v>
      </c>
      <c r="B170" s="276" t="s">
        <v>159</v>
      </c>
      <c r="C170" s="556"/>
      <c r="D170" s="188"/>
      <c r="E170" s="187"/>
      <c r="F170" s="187"/>
      <c r="G170" s="187"/>
    </row>
    <row r="171" spans="1:7" ht="12.75" customHeight="1">
      <c r="A171" s="297"/>
      <c r="B171" s="295"/>
      <c r="C171" s="552"/>
      <c r="D171" s="188"/>
      <c r="E171" s="187"/>
      <c r="F171" s="187"/>
      <c r="G171" s="187"/>
    </row>
    <row r="172" spans="1:7" ht="12.75" customHeight="1">
      <c r="A172" s="197">
        <v>402010</v>
      </c>
      <c r="B172" s="58" t="s">
        <v>82</v>
      </c>
      <c r="C172" s="552"/>
      <c r="D172" s="188" t="s">
        <v>21</v>
      </c>
      <c r="E172" s="51">
        <v>0</v>
      </c>
      <c r="F172" s="200">
        <v>0</v>
      </c>
      <c r="G172" s="200">
        <v>0</v>
      </c>
    </row>
    <row r="173" spans="1:7" s="298" customFormat="1" ht="12.75" customHeight="1">
      <c r="A173" s="197"/>
      <c r="B173" s="80"/>
      <c r="C173" s="548"/>
      <c r="D173" s="199" t="s">
        <v>135</v>
      </c>
      <c r="E173" s="51">
        <v>0</v>
      </c>
      <c r="F173" s="200">
        <v>0</v>
      </c>
      <c r="G173" s="200">
        <v>0</v>
      </c>
    </row>
    <row r="174" spans="1:7" s="298" customFormat="1" ht="12.75" customHeight="1">
      <c r="A174" s="197"/>
      <c r="B174" s="80"/>
      <c r="C174" s="548"/>
      <c r="D174" s="199" t="s">
        <v>136</v>
      </c>
      <c r="E174" s="51">
        <v>0</v>
      </c>
      <c r="F174" s="200">
        <v>0</v>
      </c>
      <c r="G174" s="200">
        <v>0</v>
      </c>
    </row>
    <row r="175" spans="1:7" s="298" customFormat="1" ht="12.75" customHeight="1">
      <c r="A175" s="197"/>
      <c r="B175" s="80"/>
      <c r="C175" s="548"/>
      <c r="D175" s="188" t="s">
        <v>22</v>
      </c>
      <c r="E175" s="51">
        <v>0</v>
      </c>
      <c r="F175" s="200"/>
      <c r="G175" s="200"/>
    </row>
    <row r="176" spans="1:7" s="298" customFormat="1" ht="12.75" customHeight="1">
      <c r="A176" s="197"/>
      <c r="B176" s="80"/>
      <c r="C176" s="548"/>
      <c r="D176" s="188"/>
      <c r="E176" s="200"/>
      <c r="F176" s="200"/>
      <c r="G176" s="200"/>
    </row>
    <row r="177" spans="1:7" ht="12.75" customHeight="1">
      <c r="A177" s="197">
        <v>402020</v>
      </c>
      <c r="B177" s="58" t="s">
        <v>183</v>
      </c>
      <c r="C177" s="552"/>
      <c r="D177" s="188" t="s">
        <v>21</v>
      </c>
      <c r="E177" s="51">
        <v>0</v>
      </c>
      <c r="F177" s="200">
        <v>0</v>
      </c>
      <c r="G177" s="200">
        <v>0</v>
      </c>
    </row>
    <row r="178" spans="1:7" s="298" customFormat="1" ht="12.75" customHeight="1">
      <c r="A178" s="197"/>
      <c r="B178" s="80"/>
      <c r="C178" s="548"/>
      <c r="D178" s="199" t="s">
        <v>135</v>
      </c>
      <c r="E178" s="51">
        <v>0</v>
      </c>
      <c r="F178" s="200">
        <v>0</v>
      </c>
      <c r="G178" s="200">
        <v>0</v>
      </c>
    </row>
    <row r="179" spans="1:7" s="298" customFormat="1" ht="12.75" customHeight="1">
      <c r="A179" s="197"/>
      <c r="B179" s="80"/>
      <c r="C179" s="548"/>
      <c r="D179" s="199" t="s">
        <v>136</v>
      </c>
      <c r="E179" s="51">
        <v>0</v>
      </c>
      <c r="F179" s="200">
        <v>0</v>
      </c>
      <c r="G179" s="200">
        <v>0</v>
      </c>
    </row>
    <row r="180" spans="1:7" s="298" customFormat="1" ht="12.75" customHeight="1">
      <c r="A180" s="197"/>
      <c r="B180" s="80"/>
      <c r="C180" s="548"/>
      <c r="D180" s="188" t="s">
        <v>22</v>
      </c>
      <c r="E180" s="51">
        <v>0</v>
      </c>
      <c r="F180" s="200"/>
      <c r="G180" s="200"/>
    </row>
    <row r="181" spans="1:7" s="298" customFormat="1" ht="12.75" customHeight="1">
      <c r="A181" s="197"/>
      <c r="B181" s="80"/>
      <c r="C181" s="548"/>
      <c r="D181" s="188"/>
      <c r="E181" s="200"/>
      <c r="F181" s="200"/>
      <c r="G181" s="200"/>
    </row>
    <row r="182" spans="1:7" ht="12.75" customHeight="1">
      <c r="A182" s="197">
        <v>402030</v>
      </c>
      <c r="B182" s="58" t="s">
        <v>184</v>
      </c>
      <c r="C182" s="552"/>
      <c r="D182" s="188" t="s">
        <v>21</v>
      </c>
      <c r="E182" s="51">
        <v>0</v>
      </c>
      <c r="F182" s="200">
        <v>0</v>
      </c>
      <c r="G182" s="200">
        <v>0</v>
      </c>
    </row>
    <row r="183" spans="1:7" s="298" customFormat="1" ht="12.75" customHeight="1">
      <c r="A183" s="197"/>
      <c r="B183" s="80"/>
      <c r="C183" s="548"/>
      <c r="D183" s="199" t="s">
        <v>135</v>
      </c>
      <c r="E183" s="51">
        <v>0</v>
      </c>
      <c r="F183" s="200">
        <v>0</v>
      </c>
      <c r="G183" s="200">
        <v>0</v>
      </c>
    </row>
    <row r="184" spans="1:7" s="298" customFormat="1" ht="12.75" customHeight="1">
      <c r="A184" s="197"/>
      <c r="B184" s="80"/>
      <c r="C184" s="548"/>
      <c r="D184" s="199" t="s">
        <v>136</v>
      </c>
      <c r="E184" s="51">
        <v>0</v>
      </c>
      <c r="F184" s="200">
        <v>0</v>
      </c>
      <c r="G184" s="200">
        <v>0</v>
      </c>
    </row>
    <row r="185" spans="1:7" s="298" customFormat="1" ht="12.75" customHeight="1">
      <c r="A185" s="197"/>
      <c r="B185" s="80"/>
      <c r="C185" s="548"/>
      <c r="D185" s="188" t="s">
        <v>22</v>
      </c>
      <c r="E185" s="51">
        <v>0</v>
      </c>
      <c r="F185" s="200"/>
      <c r="G185" s="200"/>
    </row>
    <row r="186" spans="1:7" s="298" customFormat="1" ht="12.75" customHeight="1">
      <c r="A186" s="197"/>
      <c r="B186" s="80"/>
      <c r="C186" s="548"/>
      <c r="D186" s="188"/>
      <c r="E186" s="200"/>
      <c r="F186" s="200"/>
      <c r="G186" s="200"/>
    </row>
    <row r="187" spans="1:7" ht="12.75" customHeight="1">
      <c r="A187" s="197">
        <v>402040</v>
      </c>
      <c r="B187" s="58" t="s">
        <v>185</v>
      </c>
      <c r="C187" s="552"/>
      <c r="D187" s="188" t="s">
        <v>21</v>
      </c>
      <c r="E187" s="51">
        <v>0</v>
      </c>
      <c r="F187" s="200">
        <v>0</v>
      </c>
      <c r="G187" s="200">
        <v>0</v>
      </c>
    </row>
    <row r="188" spans="1:7" s="298" customFormat="1" ht="12.75" customHeight="1">
      <c r="A188" s="197"/>
      <c r="B188" s="80"/>
      <c r="C188" s="548"/>
      <c r="D188" s="199" t="s">
        <v>135</v>
      </c>
      <c r="E188" s="51">
        <v>0</v>
      </c>
      <c r="F188" s="200">
        <v>0</v>
      </c>
      <c r="G188" s="200">
        <v>0</v>
      </c>
    </row>
    <row r="189" spans="1:7" s="298" customFormat="1" ht="12.75" customHeight="1">
      <c r="A189" s="197"/>
      <c r="B189" s="80"/>
      <c r="C189" s="548"/>
      <c r="D189" s="199" t="s">
        <v>136</v>
      </c>
      <c r="E189" s="51">
        <v>0</v>
      </c>
      <c r="F189" s="200">
        <v>0</v>
      </c>
      <c r="G189" s="200">
        <v>0</v>
      </c>
    </row>
    <row r="190" spans="1:7" s="298" customFormat="1" ht="12.75" customHeight="1">
      <c r="A190" s="197"/>
      <c r="B190" s="58"/>
      <c r="C190" s="552"/>
      <c r="D190" s="188" t="s">
        <v>22</v>
      </c>
      <c r="E190" s="51">
        <v>0</v>
      </c>
      <c r="F190" s="200"/>
      <c r="G190" s="200"/>
    </row>
    <row r="191" spans="1:7" s="298" customFormat="1" ht="12.75" customHeight="1">
      <c r="A191" s="197"/>
      <c r="B191" s="58"/>
      <c r="C191" s="552"/>
      <c r="D191" s="188"/>
      <c r="E191" s="200"/>
      <c r="F191" s="200"/>
      <c r="G191" s="200"/>
    </row>
    <row r="192" spans="1:7" ht="12.75" customHeight="1">
      <c r="A192" s="197">
        <v>402050</v>
      </c>
      <c r="B192" s="58" t="s">
        <v>186</v>
      </c>
      <c r="C192" s="552"/>
      <c r="D192" s="188" t="s">
        <v>21</v>
      </c>
      <c r="E192" s="51">
        <v>0</v>
      </c>
      <c r="F192" s="200">
        <v>0</v>
      </c>
      <c r="G192" s="200">
        <v>0</v>
      </c>
    </row>
    <row r="193" spans="1:7" s="298" customFormat="1" ht="12.75" customHeight="1">
      <c r="A193" s="197"/>
      <c r="B193" s="80"/>
      <c r="C193" s="548"/>
      <c r="D193" s="199" t="s">
        <v>135</v>
      </c>
      <c r="E193" s="51">
        <v>0</v>
      </c>
      <c r="F193" s="200">
        <v>0</v>
      </c>
      <c r="G193" s="200">
        <v>0</v>
      </c>
    </row>
    <row r="194" spans="1:7" s="298" customFormat="1" ht="12.75" customHeight="1">
      <c r="A194" s="197"/>
      <c r="B194" s="58"/>
      <c r="C194" s="552"/>
      <c r="D194" s="199" t="s">
        <v>136</v>
      </c>
      <c r="E194" s="51">
        <v>0</v>
      </c>
      <c r="F194" s="200">
        <v>0</v>
      </c>
      <c r="G194" s="200">
        <v>0</v>
      </c>
    </row>
    <row r="195" spans="1:7" s="298" customFormat="1" ht="12.75" customHeight="1">
      <c r="A195" s="197"/>
      <c r="B195" s="58"/>
      <c r="C195" s="552"/>
      <c r="D195" s="188" t="s">
        <v>22</v>
      </c>
      <c r="E195" s="51">
        <v>0</v>
      </c>
      <c r="F195" s="200"/>
      <c r="G195" s="200"/>
    </row>
    <row r="196" spans="1:7" s="298" customFormat="1" ht="12.75" customHeight="1">
      <c r="A196" s="197"/>
      <c r="B196" s="58"/>
      <c r="C196" s="552"/>
      <c r="D196" s="188"/>
      <c r="E196" s="200"/>
      <c r="F196" s="200"/>
      <c r="G196" s="200"/>
    </row>
    <row r="197" spans="1:7" ht="12.75" customHeight="1">
      <c r="A197" s="197">
        <v>402060</v>
      </c>
      <c r="B197" s="58" t="s">
        <v>187</v>
      </c>
      <c r="C197" s="552"/>
      <c r="D197" s="188" t="s">
        <v>21</v>
      </c>
      <c r="E197" s="51">
        <v>0</v>
      </c>
      <c r="F197" s="200">
        <v>0</v>
      </c>
      <c r="G197" s="200">
        <v>0</v>
      </c>
    </row>
    <row r="198" spans="1:7" s="298" customFormat="1" ht="12.75" customHeight="1">
      <c r="A198" s="197"/>
      <c r="B198" s="58"/>
      <c r="C198" s="552"/>
      <c r="D198" s="199" t="s">
        <v>135</v>
      </c>
      <c r="E198" s="51">
        <v>0</v>
      </c>
      <c r="F198" s="200">
        <v>0</v>
      </c>
      <c r="G198" s="200">
        <v>0</v>
      </c>
    </row>
    <row r="199" spans="1:7" s="298" customFormat="1" ht="12.75" customHeight="1">
      <c r="A199" s="197"/>
      <c r="B199" s="58"/>
      <c r="C199" s="552"/>
      <c r="D199" s="199" t="s">
        <v>136</v>
      </c>
      <c r="E199" s="51">
        <v>0</v>
      </c>
      <c r="F199" s="200">
        <v>0</v>
      </c>
      <c r="G199" s="200">
        <v>0</v>
      </c>
    </row>
    <row r="200" spans="1:7" s="298" customFormat="1" ht="12.75" customHeight="1">
      <c r="A200" s="197"/>
      <c r="B200" s="58"/>
      <c r="C200" s="552"/>
      <c r="D200" s="188" t="s">
        <v>22</v>
      </c>
      <c r="E200" s="51">
        <v>0</v>
      </c>
      <c r="F200" s="200"/>
      <c r="G200" s="200"/>
    </row>
    <row r="201" spans="1:7" s="298" customFormat="1" ht="12.75" customHeight="1">
      <c r="A201" s="197"/>
      <c r="B201" s="58"/>
      <c r="C201" s="552"/>
      <c r="D201" s="188"/>
      <c r="E201" s="200"/>
      <c r="F201" s="200"/>
      <c r="G201" s="200"/>
    </row>
    <row r="202" spans="1:7" s="298" customFormat="1" ht="12.75" customHeight="1">
      <c r="A202" s="276" t="s">
        <v>188</v>
      </c>
      <c r="B202" s="74" t="s">
        <v>131</v>
      </c>
      <c r="C202" s="556"/>
      <c r="D202" s="188"/>
      <c r="E202" s="200"/>
      <c r="F202" s="200"/>
      <c r="G202" s="200"/>
    </row>
    <row r="203" spans="1:7" s="298" customFormat="1" ht="12.75" customHeight="1">
      <c r="A203" s="297"/>
      <c r="B203" s="58"/>
      <c r="C203" s="552"/>
      <c r="D203" s="188"/>
      <c r="E203" s="200"/>
      <c r="F203" s="200"/>
      <c r="G203" s="200"/>
    </row>
    <row r="204" spans="1:7" ht="12.75" customHeight="1">
      <c r="A204" s="197">
        <v>402070</v>
      </c>
      <c r="B204" s="58" t="s">
        <v>189</v>
      </c>
      <c r="C204" s="552"/>
      <c r="D204" s="188" t="s">
        <v>21</v>
      </c>
      <c r="E204" s="51">
        <v>0</v>
      </c>
      <c r="F204" s="200">
        <v>0</v>
      </c>
      <c r="G204" s="200">
        <v>0</v>
      </c>
    </row>
    <row r="205" spans="1:7" s="298" customFormat="1" ht="12.75" customHeight="1">
      <c r="A205" s="197"/>
      <c r="B205" s="58"/>
      <c r="C205" s="552"/>
      <c r="D205" s="199" t="s">
        <v>135</v>
      </c>
      <c r="E205" s="51">
        <v>0</v>
      </c>
      <c r="F205" s="200">
        <v>0</v>
      </c>
      <c r="G205" s="200">
        <v>0</v>
      </c>
    </row>
    <row r="206" spans="1:7" s="298" customFormat="1" ht="12.75" customHeight="1">
      <c r="A206" s="197"/>
      <c r="B206" s="58"/>
      <c r="C206" s="552"/>
      <c r="D206" s="199" t="s">
        <v>136</v>
      </c>
      <c r="E206" s="51">
        <v>0</v>
      </c>
      <c r="F206" s="200">
        <v>0</v>
      </c>
      <c r="G206" s="200">
        <v>0</v>
      </c>
    </row>
    <row r="207" spans="1:7" s="298" customFormat="1" ht="12.75" customHeight="1">
      <c r="A207" s="197"/>
      <c r="B207" s="58"/>
      <c r="C207" s="552"/>
      <c r="D207" s="188" t="s">
        <v>22</v>
      </c>
      <c r="E207" s="51">
        <v>0</v>
      </c>
      <c r="F207" s="200"/>
      <c r="G207" s="200"/>
    </row>
    <row r="208" spans="1:7" s="298" customFormat="1" ht="12.75" customHeight="1">
      <c r="A208" s="197"/>
      <c r="B208" s="58"/>
      <c r="C208" s="552"/>
      <c r="D208" s="188"/>
      <c r="E208" s="200"/>
      <c r="F208" s="200"/>
      <c r="G208" s="200"/>
    </row>
    <row r="209" spans="1:7" ht="12.75" customHeight="1">
      <c r="A209" s="197">
        <v>402080</v>
      </c>
      <c r="B209" s="58" t="s">
        <v>190</v>
      </c>
      <c r="C209" s="552"/>
      <c r="D209" s="188" t="s">
        <v>21</v>
      </c>
      <c r="E209" s="51">
        <v>0</v>
      </c>
      <c r="F209" s="200">
        <v>0</v>
      </c>
      <c r="G209" s="200">
        <v>0</v>
      </c>
    </row>
    <row r="210" spans="1:7" s="298" customFormat="1" ht="12.75" customHeight="1">
      <c r="A210" s="197"/>
      <c r="B210" s="58"/>
      <c r="C210" s="552"/>
      <c r="D210" s="199" t="s">
        <v>135</v>
      </c>
      <c r="E210" s="51">
        <v>0</v>
      </c>
      <c r="F210" s="200">
        <v>0</v>
      </c>
      <c r="G210" s="200">
        <v>0</v>
      </c>
    </row>
    <row r="211" spans="1:7" s="298" customFormat="1" ht="12.75" customHeight="1">
      <c r="A211" s="197"/>
      <c r="B211" s="58"/>
      <c r="C211" s="552"/>
      <c r="D211" s="199" t="s">
        <v>136</v>
      </c>
      <c r="E211" s="51">
        <v>0</v>
      </c>
      <c r="F211" s="200">
        <v>0</v>
      </c>
      <c r="G211" s="200">
        <v>0</v>
      </c>
    </row>
    <row r="212" spans="1:7" s="298" customFormat="1" ht="12.75" customHeight="1">
      <c r="A212" s="197"/>
      <c r="B212" s="58"/>
      <c r="C212" s="552"/>
      <c r="D212" s="188" t="s">
        <v>22</v>
      </c>
      <c r="E212" s="51">
        <v>0</v>
      </c>
      <c r="F212" s="200"/>
      <c r="G212" s="200"/>
    </row>
    <row r="213" spans="1:7" s="298" customFormat="1" ht="12.75" customHeight="1">
      <c r="A213" s="197"/>
      <c r="B213" s="58"/>
      <c r="C213" s="552"/>
      <c r="D213" s="188"/>
      <c r="E213" s="200"/>
      <c r="F213" s="200"/>
      <c r="G213" s="200"/>
    </row>
    <row r="214" spans="1:7" s="298" customFormat="1" ht="12.75" customHeight="1">
      <c r="A214" s="275">
        <v>115</v>
      </c>
      <c r="B214" s="58" t="s">
        <v>191</v>
      </c>
      <c r="C214" s="573"/>
      <c r="D214" s="188"/>
      <c r="E214" s="200"/>
      <c r="F214" s="200"/>
      <c r="G214" s="200"/>
    </row>
    <row r="215" spans="1:7" s="298" customFormat="1" ht="12.75" customHeight="1">
      <c r="A215" s="275"/>
      <c r="B215" s="58"/>
      <c r="C215" s="552"/>
      <c r="D215" s="188"/>
      <c r="E215" s="200"/>
      <c r="F215" s="200"/>
      <c r="G215" s="200"/>
    </row>
    <row r="216" spans="1:7" s="298" customFormat="1" ht="12.75" customHeight="1">
      <c r="A216" s="275">
        <v>135</v>
      </c>
      <c r="B216" s="58" t="s">
        <v>192</v>
      </c>
      <c r="C216" s="573"/>
      <c r="D216" s="188"/>
      <c r="E216" s="200"/>
      <c r="F216" s="200"/>
      <c r="G216" s="200"/>
    </row>
    <row r="217" spans="1:7" s="298" customFormat="1" ht="12.75" customHeight="1">
      <c r="A217" s="197"/>
      <c r="B217" s="58"/>
      <c r="C217" s="552"/>
      <c r="D217" s="188"/>
      <c r="E217" s="200"/>
      <c r="F217" s="200"/>
      <c r="G217" s="200"/>
    </row>
    <row r="218" spans="1:7" s="298" customFormat="1" ht="12.75" customHeight="1">
      <c r="A218" s="275">
        <v>150</v>
      </c>
      <c r="B218" s="58" t="s">
        <v>193</v>
      </c>
      <c r="C218" s="573"/>
      <c r="D218" s="188"/>
      <c r="E218" s="200"/>
      <c r="F218" s="200"/>
      <c r="G218" s="200"/>
    </row>
    <row r="219" spans="1:7" s="298" customFormat="1" ht="12.75" customHeight="1">
      <c r="A219" s="197"/>
      <c r="B219" s="58"/>
      <c r="C219" s="552"/>
      <c r="D219" s="188"/>
      <c r="E219" s="200"/>
      <c r="F219" s="200"/>
      <c r="G219" s="200"/>
    </row>
    <row r="220" spans="1:7" ht="12.75" customHeight="1">
      <c r="A220" s="197">
        <v>402090</v>
      </c>
      <c r="B220" s="58" t="s">
        <v>194</v>
      </c>
      <c r="C220" s="552"/>
      <c r="D220" s="188" t="s">
        <v>21</v>
      </c>
      <c r="E220" s="51">
        <v>0</v>
      </c>
      <c r="F220" s="200">
        <v>0</v>
      </c>
      <c r="G220" s="200">
        <v>0</v>
      </c>
    </row>
    <row r="221" spans="1:7" s="298" customFormat="1" ht="12.75" customHeight="1">
      <c r="A221" s="197"/>
      <c r="B221" s="80"/>
      <c r="C221" s="548"/>
      <c r="D221" s="199" t="s">
        <v>135</v>
      </c>
      <c r="E221" s="51">
        <v>0</v>
      </c>
      <c r="F221" s="200">
        <v>0</v>
      </c>
      <c r="G221" s="200">
        <v>0</v>
      </c>
    </row>
    <row r="222" spans="1:7" s="298" customFormat="1" ht="12.75" customHeight="1">
      <c r="A222" s="197"/>
      <c r="B222" s="80"/>
      <c r="C222" s="548"/>
      <c r="D222" s="199" t="s">
        <v>136</v>
      </c>
      <c r="E222" s="51">
        <v>0</v>
      </c>
      <c r="F222" s="200">
        <v>0</v>
      </c>
      <c r="G222" s="200">
        <v>0</v>
      </c>
    </row>
    <row r="223" spans="1:7" s="298" customFormat="1" ht="12.75" customHeight="1">
      <c r="A223" s="197"/>
      <c r="B223" s="80"/>
      <c r="C223" s="548"/>
      <c r="D223" s="188" t="s">
        <v>22</v>
      </c>
      <c r="E223" s="51">
        <v>0</v>
      </c>
      <c r="F223" s="200"/>
      <c r="G223" s="200"/>
    </row>
    <row r="224" spans="1:7" s="298" customFormat="1" ht="12.75" customHeight="1">
      <c r="A224" s="197"/>
      <c r="B224" s="80"/>
      <c r="C224" s="548"/>
      <c r="D224" s="188"/>
      <c r="E224" s="200"/>
      <c r="F224" s="200"/>
      <c r="G224" s="200"/>
    </row>
    <row r="225" spans="1:7" s="298" customFormat="1" ht="12.75" customHeight="1">
      <c r="A225" s="275">
        <v>205</v>
      </c>
      <c r="B225" s="58" t="s">
        <v>194</v>
      </c>
      <c r="C225" s="573"/>
      <c r="D225" s="188"/>
      <c r="E225" s="200"/>
      <c r="F225" s="200"/>
      <c r="G225" s="200"/>
    </row>
    <row r="226" spans="1:7" s="298" customFormat="1" ht="12.75" customHeight="1">
      <c r="A226" s="197"/>
      <c r="B226" s="80"/>
      <c r="C226" s="548"/>
      <c r="D226" s="188"/>
      <c r="E226" s="200"/>
      <c r="F226" s="200"/>
      <c r="G226" s="200"/>
    </row>
    <row r="227" spans="1:7" ht="12.75" customHeight="1">
      <c r="A227" s="197">
        <v>402100</v>
      </c>
      <c r="B227" s="58" t="s">
        <v>195</v>
      </c>
      <c r="C227" s="552"/>
      <c r="D227" s="188" t="s">
        <v>21</v>
      </c>
      <c r="E227" s="51">
        <v>0</v>
      </c>
      <c r="F227" s="200">
        <v>0</v>
      </c>
      <c r="G227" s="200">
        <v>0</v>
      </c>
    </row>
    <row r="228" spans="1:7" s="298" customFormat="1" ht="12.75" customHeight="1">
      <c r="A228" s="197"/>
      <c r="B228" s="80"/>
      <c r="C228" s="548"/>
      <c r="D228" s="199" t="s">
        <v>135</v>
      </c>
      <c r="E228" s="51">
        <v>0</v>
      </c>
      <c r="F228" s="200">
        <v>0</v>
      </c>
      <c r="G228" s="200">
        <v>0</v>
      </c>
    </row>
    <row r="229" spans="1:7" s="298" customFormat="1" ht="12.75" customHeight="1">
      <c r="A229" s="197"/>
      <c r="B229" s="80"/>
      <c r="C229" s="548"/>
      <c r="D229" s="199" t="s">
        <v>136</v>
      </c>
      <c r="E229" s="51">
        <v>0</v>
      </c>
      <c r="F229" s="200">
        <v>0</v>
      </c>
      <c r="G229" s="200">
        <v>0</v>
      </c>
    </row>
    <row r="230" spans="1:7" s="298" customFormat="1" ht="12.75" customHeight="1">
      <c r="A230" s="197"/>
      <c r="B230" s="80"/>
      <c r="C230" s="548"/>
      <c r="D230" s="188" t="s">
        <v>22</v>
      </c>
      <c r="E230" s="51">
        <v>0</v>
      </c>
      <c r="F230" s="200"/>
      <c r="G230" s="200"/>
    </row>
    <row r="231" spans="1:7" s="298" customFormat="1" ht="12.75" customHeight="1">
      <c r="A231" s="197"/>
      <c r="B231" s="80"/>
      <c r="C231" s="548"/>
      <c r="D231" s="188"/>
      <c r="E231" s="200"/>
      <c r="F231" s="200"/>
      <c r="G231" s="200"/>
    </row>
    <row r="232" spans="1:7" s="298" customFormat="1" ht="12.75" customHeight="1">
      <c r="A232" s="275">
        <v>140</v>
      </c>
      <c r="B232" s="58" t="s">
        <v>196</v>
      </c>
      <c r="C232" s="573"/>
      <c r="D232" s="188"/>
      <c r="E232" s="200"/>
      <c r="F232" s="200"/>
      <c r="G232" s="200"/>
    </row>
    <row r="233" spans="1:7" s="298" customFormat="1" ht="12.75" customHeight="1">
      <c r="A233" s="197"/>
      <c r="B233" s="80"/>
      <c r="C233" s="548"/>
      <c r="D233" s="188"/>
      <c r="E233" s="200"/>
      <c r="F233" s="200"/>
      <c r="G233" s="200"/>
    </row>
    <row r="234" spans="1:7" ht="25.5" customHeight="1">
      <c r="A234" s="197">
        <v>402110</v>
      </c>
      <c r="B234" s="58" t="s">
        <v>197</v>
      </c>
      <c r="C234" s="552"/>
      <c r="D234" s="188" t="s">
        <v>21</v>
      </c>
      <c r="E234" s="51">
        <v>0</v>
      </c>
      <c r="F234" s="200">
        <v>0</v>
      </c>
      <c r="G234" s="200">
        <v>0</v>
      </c>
    </row>
    <row r="235" spans="1:7" s="298" customFormat="1" ht="12.75" customHeight="1">
      <c r="A235" s="197"/>
      <c r="B235" s="80"/>
      <c r="C235" s="548"/>
      <c r="D235" s="199" t="s">
        <v>135</v>
      </c>
      <c r="E235" s="51">
        <v>0</v>
      </c>
      <c r="F235" s="200">
        <v>0</v>
      </c>
      <c r="G235" s="200">
        <v>0</v>
      </c>
    </row>
    <row r="236" spans="1:7" s="298" customFormat="1" ht="12.75" customHeight="1">
      <c r="A236" s="197"/>
      <c r="B236" s="80"/>
      <c r="C236" s="548"/>
      <c r="D236" s="199" t="s">
        <v>136</v>
      </c>
      <c r="E236" s="51">
        <v>0</v>
      </c>
      <c r="F236" s="200">
        <v>0</v>
      </c>
      <c r="G236" s="200">
        <v>0</v>
      </c>
    </row>
    <row r="237" spans="1:7" s="298" customFormat="1" ht="12.75" customHeight="1">
      <c r="A237" s="197"/>
      <c r="B237" s="80"/>
      <c r="C237" s="548"/>
      <c r="D237" s="188" t="s">
        <v>22</v>
      </c>
      <c r="E237" s="51">
        <v>0</v>
      </c>
      <c r="F237" s="200"/>
      <c r="G237" s="200"/>
    </row>
    <row r="238" spans="1:7" s="298" customFormat="1" ht="12.75" customHeight="1">
      <c r="A238" s="197"/>
      <c r="B238" s="80"/>
      <c r="C238" s="548"/>
      <c r="D238" s="188"/>
      <c r="E238" s="200"/>
      <c r="F238" s="200"/>
      <c r="G238" s="200"/>
    </row>
    <row r="239" spans="1:7" s="298" customFormat="1" ht="12.75" customHeight="1">
      <c r="A239" s="275">
        <v>100</v>
      </c>
      <c r="B239" s="58" t="s">
        <v>198</v>
      </c>
      <c r="C239" s="573"/>
      <c r="D239" s="188"/>
      <c r="E239" s="200"/>
      <c r="F239" s="200"/>
      <c r="G239" s="200"/>
    </row>
    <row r="240" spans="1:7" s="298" customFormat="1" ht="12.75" customHeight="1">
      <c r="A240" s="197"/>
      <c r="B240" s="58"/>
      <c r="C240" s="552"/>
      <c r="D240" s="188"/>
      <c r="E240" s="200"/>
      <c r="F240" s="200"/>
      <c r="G240" s="200"/>
    </row>
    <row r="241" spans="1:7" ht="12.75" customHeight="1">
      <c r="A241" s="197">
        <v>402120</v>
      </c>
      <c r="B241" s="58" t="s">
        <v>199</v>
      </c>
      <c r="C241" s="552"/>
      <c r="D241" s="188" t="s">
        <v>21</v>
      </c>
      <c r="E241" s="51">
        <v>0</v>
      </c>
      <c r="F241" s="200">
        <v>0</v>
      </c>
      <c r="G241" s="200">
        <v>0</v>
      </c>
    </row>
    <row r="242" spans="1:7" s="298" customFormat="1" ht="12.75" customHeight="1">
      <c r="A242" s="197"/>
      <c r="B242" s="80"/>
      <c r="C242" s="548"/>
      <c r="D242" s="199" t="s">
        <v>135</v>
      </c>
      <c r="E242" s="51">
        <v>0</v>
      </c>
      <c r="F242" s="200">
        <v>0</v>
      </c>
      <c r="G242" s="200">
        <v>0</v>
      </c>
    </row>
    <row r="243" spans="1:7" s="298" customFormat="1" ht="12.75" customHeight="1">
      <c r="A243" s="197"/>
      <c r="B243" s="80"/>
      <c r="C243" s="548"/>
      <c r="D243" s="199" t="s">
        <v>136</v>
      </c>
      <c r="E243" s="51">
        <v>0</v>
      </c>
      <c r="F243" s="200">
        <v>0</v>
      </c>
      <c r="G243" s="200">
        <v>0</v>
      </c>
    </row>
    <row r="244" spans="1:7" s="298" customFormat="1" ht="12.75" customHeight="1">
      <c r="A244" s="197"/>
      <c r="B244" s="80"/>
      <c r="C244" s="548"/>
      <c r="D244" s="188" t="s">
        <v>22</v>
      </c>
      <c r="E244" s="51">
        <v>0</v>
      </c>
      <c r="F244" s="200"/>
      <c r="G244" s="200"/>
    </row>
    <row r="245" spans="1:7" s="298" customFormat="1" ht="12.75" customHeight="1">
      <c r="A245" s="197"/>
      <c r="B245" s="80"/>
      <c r="C245" s="548"/>
      <c r="D245" s="188"/>
      <c r="E245" s="200"/>
      <c r="F245" s="200"/>
      <c r="G245" s="200"/>
    </row>
    <row r="246" spans="1:7" s="298" customFormat="1" ht="12.75" customHeight="1">
      <c r="A246" s="275">
        <v>106</v>
      </c>
      <c r="B246" s="58" t="s">
        <v>200</v>
      </c>
      <c r="C246" s="573"/>
      <c r="D246" s="188"/>
      <c r="E246" s="200"/>
      <c r="F246" s="200"/>
      <c r="G246" s="200"/>
    </row>
    <row r="247" spans="1:7" s="298" customFormat="1" ht="12.75" customHeight="1">
      <c r="A247" s="197"/>
      <c r="B247" s="80"/>
      <c r="C247" s="548"/>
      <c r="D247" s="188"/>
      <c r="E247" s="200"/>
      <c r="F247" s="200"/>
      <c r="G247" s="200"/>
    </row>
    <row r="248" spans="1:7" ht="12.75" customHeight="1">
      <c r="A248" s="197">
        <v>402130</v>
      </c>
      <c r="B248" s="58" t="s">
        <v>201</v>
      </c>
      <c r="C248" s="552"/>
      <c r="D248" s="188" t="s">
        <v>21</v>
      </c>
      <c r="E248" s="51">
        <v>0</v>
      </c>
      <c r="F248" s="200">
        <v>0</v>
      </c>
      <c r="G248" s="200">
        <v>0</v>
      </c>
    </row>
    <row r="249" spans="1:7" ht="12.75" customHeight="1">
      <c r="A249" s="197"/>
      <c r="B249" s="58"/>
      <c r="C249" s="552"/>
      <c r="D249" s="199" t="s">
        <v>135</v>
      </c>
      <c r="E249" s="51">
        <v>0</v>
      </c>
      <c r="F249" s="200">
        <v>0</v>
      </c>
      <c r="G249" s="200">
        <v>0</v>
      </c>
    </row>
    <row r="250" spans="1:7" ht="12.75" customHeight="1">
      <c r="A250" s="197"/>
      <c r="B250" s="58"/>
      <c r="C250" s="552"/>
      <c r="D250" s="199" t="s">
        <v>136</v>
      </c>
      <c r="E250" s="51">
        <v>0</v>
      </c>
      <c r="F250" s="200">
        <v>0</v>
      </c>
      <c r="G250" s="200">
        <v>0</v>
      </c>
    </row>
    <row r="251" spans="1:7" s="298" customFormat="1" ht="12.75" customHeight="1">
      <c r="A251" s="197"/>
      <c r="B251" s="80"/>
      <c r="C251" s="548"/>
      <c r="D251" s="188" t="s">
        <v>22</v>
      </c>
      <c r="E251" s="51">
        <v>0</v>
      </c>
      <c r="F251" s="200"/>
      <c r="G251" s="200"/>
    </row>
    <row r="252" spans="1:7" s="298" customFormat="1" ht="12.75" customHeight="1">
      <c r="A252" s="197"/>
      <c r="B252" s="80"/>
      <c r="C252" s="548"/>
      <c r="D252" s="188"/>
      <c r="E252" s="200"/>
      <c r="F252" s="200"/>
      <c r="G252" s="200"/>
    </row>
    <row r="253" spans="1:7" ht="12.75" customHeight="1">
      <c r="A253" s="197">
        <v>402140</v>
      </c>
      <c r="B253" s="58" t="s">
        <v>202</v>
      </c>
      <c r="C253" s="552"/>
      <c r="D253" s="188" t="s">
        <v>21</v>
      </c>
      <c r="E253" s="51">
        <v>0</v>
      </c>
      <c r="F253" s="200">
        <v>0</v>
      </c>
      <c r="G253" s="200">
        <v>0</v>
      </c>
    </row>
    <row r="254" spans="1:7" s="298" customFormat="1" ht="12.75" customHeight="1">
      <c r="A254" s="197"/>
      <c r="B254" s="80"/>
      <c r="C254" s="548"/>
      <c r="D254" s="199" t="s">
        <v>135</v>
      </c>
      <c r="E254" s="51">
        <v>0</v>
      </c>
      <c r="F254" s="200">
        <v>0</v>
      </c>
      <c r="G254" s="200">
        <v>0</v>
      </c>
    </row>
    <row r="255" spans="1:7" s="298" customFormat="1" ht="12.75" customHeight="1">
      <c r="A255" s="197"/>
      <c r="B255" s="80"/>
      <c r="C255" s="548"/>
      <c r="D255" s="199" t="s">
        <v>136</v>
      </c>
      <c r="E255" s="51">
        <v>0</v>
      </c>
      <c r="F255" s="200">
        <v>0</v>
      </c>
      <c r="G255" s="200">
        <v>0</v>
      </c>
    </row>
    <row r="256" spans="1:7" s="298" customFormat="1" ht="12.75" customHeight="1">
      <c r="A256" s="197"/>
      <c r="B256" s="80"/>
      <c r="C256" s="548"/>
      <c r="D256" s="188" t="s">
        <v>22</v>
      </c>
      <c r="E256" s="51">
        <v>0</v>
      </c>
      <c r="F256" s="200"/>
      <c r="G256" s="200"/>
    </row>
    <row r="257" spans="1:7" s="298" customFormat="1" ht="12.75" customHeight="1">
      <c r="A257" s="197"/>
      <c r="B257" s="80"/>
      <c r="C257" s="548"/>
      <c r="D257" s="188"/>
      <c r="E257" s="200"/>
      <c r="F257" s="200"/>
      <c r="G257" s="200"/>
    </row>
    <row r="258" spans="1:7" s="298" customFormat="1" ht="12.75" customHeight="1">
      <c r="A258" s="275">
        <v>120</v>
      </c>
      <c r="B258" s="58" t="s">
        <v>203</v>
      </c>
      <c r="C258" s="573"/>
      <c r="D258" s="188"/>
      <c r="E258" s="200"/>
      <c r="F258" s="200"/>
      <c r="G258" s="200"/>
    </row>
    <row r="259" spans="1:7" s="298" customFormat="1" ht="12.75" customHeight="1">
      <c r="A259" s="197"/>
      <c r="B259" s="80"/>
      <c r="C259" s="548"/>
      <c r="D259" s="188"/>
      <c r="E259" s="200"/>
      <c r="F259" s="200"/>
      <c r="G259" s="200"/>
    </row>
    <row r="260" spans="1:10" ht="12.75" customHeight="1">
      <c r="A260" s="197">
        <v>402150</v>
      </c>
      <c r="B260" s="58" t="s">
        <v>204</v>
      </c>
      <c r="C260" s="552"/>
      <c r="D260" s="188" t="s">
        <v>21</v>
      </c>
      <c r="E260" s="51">
        <v>0</v>
      </c>
      <c r="F260" s="200">
        <v>0</v>
      </c>
      <c r="G260" s="200">
        <v>0</v>
      </c>
      <c r="J260" s="299"/>
    </row>
    <row r="261" spans="1:7" s="298" customFormat="1" ht="12.75" customHeight="1">
      <c r="A261" s="197"/>
      <c r="B261" s="80"/>
      <c r="C261" s="548"/>
      <c r="D261" s="199" t="s">
        <v>135</v>
      </c>
      <c r="E261" s="51">
        <v>0</v>
      </c>
      <c r="F261" s="200">
        <v>0</v>
      </c>
      <c r="G261" s="200">
        <v>0</v>
      </c>
    </row>
    <row r="262" spans="1:7" s="298" customFormat="1" ht="12.75" customHeight="1">
      <c r="A262" s="198"/>
      <c r="B262" s="31"/>
      <c r="C262" s="569"/>
      <c r="D262" s="199" t="s">
        <v>136</v>
      </c>
      <c r="E262" s="51">
        <v>0</v>
      </c>
      <c r="F262" s="200">
        <v>0</v>
      </c>
      <c r="G262" s="200">
        <v>0</v>
      </c>
    </row>
    <row r="263" spans="1:7" s="298" customFormat="1" ht="12.75" customHeight="1">
      <c r="A263" s="198"/>
      <c r="B263" s="31"/>
      <c r="C263" s="569"/>
      <c r="D263" s="188" t="s">
        <v>22</v>
      </c>
      <c r="E263" s="51">
        <v>0</v>
      </c>
      <c r="F263" s="200"/>
      <c r="G263" s="200"/>
    </row>
    <row r="264" spans="1:7" s="298" customFormat="1" ht="12.75" customHeight="1">
      <c r="A264" s="198"/>
      <c r="B264" s="31"/>
      <c r="C264" s="569"/>
      <c r="D264" s="188"/>
      <c r="E264" s="200"/>
      <c r="F264" s="200"/>
      <c r="G264" s="200"/>
    </row>
    <row r="265" spans="1:7" s="298" customFormat="1" ht="12.75" customHeight="1">
      <c r="A265" s="55">
        <v>110</v>
      </c>
      <c r="B265" s="37" t="s">
        <v>205</v>
      </c>
      <c r="C265" s="573"/>
      <c r="D265" s="188"/>
      <c r="E265" s="200"/>
      <c r="F265" s="200"/>
      <c r="G265" s="200"/>
    </row>
    <row r="266" spans="1:7" s="298" customFormat="1" ht="12.75" customHeight="1">
      <c r="A266" s="197"/>
      <c r="B266" s="80"/>
      <c r="C266" s="548"/>
      <c r="D266" s="188"/>
      <c r="E266" s="200"/>
      <c r="F266" s="200"/>
      <c r="G266" s="200"/>
    </row>
    <row r="267" spans="1:10" ht="12.75" customHeight="1">
      <c r="A267" s="197">
        <v>402160</v>
      </c>
      <c r="B267" s="58" t="s">
        <v>206</v>
      </c>
      <c r="C267" s="552"/>
      <c r="D267" s="188" t="s">
        <v>21</v>
      </c>
      <c r="E267" s="51">
        <v>0</v>
      </c>
      <c r="F267" s="200">
        <v>0</v>
      </c>
      <c r="G267" s="200">
        <v>0</v>
      </c>
      <c r="J267" s="299"/>
    </row>
    <row r="268" spans="1:7" s="298" customFormat="1" ht="12.75" customHeight="1">
      <c r="A268" s="197"/>
      <c r="B268" s="80"/>
      <c r="C268" s="548"/>
      <c r="D268" s="199" t="s">
        <v>135</v>
      </c>
      <c r="E268" s="51">
        <v>0</v>
      </c>
      <c r="F268" s="200">
        <v>0</v>
      </c>
      <c r="G268" s="200">
        <v>0</v>
      </c>
    </row>
    <row r="269" spans="1:7" s="298" customFormat="1" ht="12.75" customHeight="1">
      <c r="A269" s="197"/>
      <c r="B269" s="80"/>
      <c r="C269" s="548"/>
      <c r="D269" s="199" t="s">
        <v>136</v>
      </c>
      <c r="E269" s="51">
        <v>0</v>
      </c>
      <c r="F269" s="200">
        <v>0</v>
      </c>
      <c r="G269" s="200">
        <v>0</v>
      </c>
    </row>
    <row r="270" spans="1:7" s="298" customFormat="1" ht="12.75" customHeight="1">
      <c r="A270" s="197"/>
      <c r="B270" s="80"/>
      <c r="C270" s="548"/>
      <c r="D270" s="188" t="s">
        <v>22</v>
      </c>
      <c r="E270" s="51">
        <v>0</v>
      </c>
      <c r="F270" s="200"/>
      <c r="G270" s="200"/>
    </row>
    <row r="271" spans="1:7" s="298" customFormat="1" ht="12.75" customHeight="1">
      <c r="A271" s="197"/>
      <c r="B271" s="80"/>
      <c r="C271" s="548"/>
      <c r="D271" s="188"/>
      <c r="E271" s="200"/>
      <c r="F271" s="200"/>
      <c r="G271" s="200"/>
    </row>
    <row r="272" spans="1:7" ht="27" customHeight="1">
      <c r="A272" s="52">
        <v>402170</v>
      </c>
      <c r="B272" s="37" t="s">
        <v>207</v>
      </c>
      <c r="C272" s="552"/>
      <c r="D272" s="188" t="s">
        <v>21</v>
      </c>
      <c r="E272" s="51">
        <v>0</v>
      </c>
      <c r="F272" s="51">
        <v>0</v>
      </c>
      <c r="G272" s="51">
        <v>0</v>
      </c>
    </row>
    <row r="273" spans="1:7" s="298" customFormat="1" ht="12.75" customHeight="1">
      <c r="A273" s="52"/>
      <c r="B273" s="31"/>
      <c r="C273" s="548"/>
      <c r="D273" s="199" t="s">
        <v>135</v>
      </c>
      <c r="E273" s="51">
        <v>0</v>
      </c>
      <c r="F273" s="200">
        <v>0</v>
      </c>
      <c r="G273" s="200">
        <v>0</v>
      </c>
    </row>
    <row r="274" spans="1:7" s="298" customFormat="1" ht="12.75" customHeight="1">
      <c r="A274" s="52"/>
      <c r="B274" s="37"/>
      <c r="C274" s="552"/>
      <c r="D274" s="199" t="s">
        <v>136</v>
      </c>
      <c r="E274" s="51">
        <v>0</v>
      </c>
      <c r="F274" s="200">
        <v>0</v>
      </c>
      <c r="G274" s="200">
        <v>0</v>
      </c>
    </row>
    <row r="275" spans="1:7" s="298" customFormat="1" ht="12.75" customHeight="1">
      <c r="A275" s="52"/>
      <c r="B275" s="37"/>
      <c r="C275" s="552"/>
      <c r="D275" s="188" t="s">
        <v>22</v>
      </c>
      <c r="E275" s="51">
        <v>0</v>
      </c>
      <c r="F275" s="200"/>
      <c r="G275" s="200"/>
    </row>
    <row r="276" spans="1:7" s="298" customFormat="1" ht="12.75" customHeight="1">
      <c r="A276" s="52"/>
      <c r="B276" s="37"/>
      <c r="C276" s="552"/>
      <c r="D276" s="188"/>
      <c r="E276" s="200"/>
      <c r="F276" s="200"/>
      <c r="G276" s="200"/>
    </row>
    <row r="277" spans="1:8" ht="25.5" customHeight="1">
      <c r="A277" s="52">
        <v>402180</v>
      </c>
      <c r="B277" s="37" t="s">
        <v>208</v>
      </c>
      <c r="C277" s="552"/>
      <c r="D277" s="188" t="s">
        <v>21</v>
      </c>
      <c r="E277" s="51">
        <v>0</v>
      </c>
      <c r="F277" s="51">
        <v>0</v>
      </c>
      <c r="G277" s="51">
        <v>0</v>
      </c>
      <c r="H277" s="299"/>
    </row>
    <row r="278" spans="1:7" s="298" customFormat="1" ht="12.75" customHeight="1">
      <c r="A278" s="52"/>
      <c r="B278" s="37"/>
      <c r="C278" s="552"/>
      <c r="D278" s="199" t="s">
        <v>135</v>
      </c>
      <c r="E278" s="51">
        <v>0</v>
      </c>
      <c r="F278" s="200">
        <v>0</v>
      </c>
      <c r="G278" s="200">
        <v>0</v>
      </c>
    </row>
    <row r="279" spans="1:7" s="298" customFormat="1" ht="12.75" customHeight="1">
      <c r="A279" s="52"/>
      <c r="B279" s="37"/>
      <c r="C279" s="552"/>
      <c r="D279" s="199" t="s">
        <v>136</v>
      </c>
      <c r="E279" s="51">
        <v>0</v>
      </c>
      <c r="F279" s="200">
        <v>0</v>
      </c>
      <c r="G279" s="200">
        <v>0</v>
      </c>
    </row>
    <row r="280" spans="1:7" s="298" customFormat="1" ht="12.75" customHeight="1">
      <c r="A280" s="198"/>
      <c r="B280" s="37"/>
      <c r="C280" s="563"/>
      <c r="D280" s="188" t="s">
        <v>22</v>
      </c>
      <c r="E280" s="51">
        <v>0</v>
      </c>
      <c r="F280" s="200"/>
      <c r="G280" s="200"/>
    </row>
    <row r="281" spans="1:7" s="298" customFormat="1" ht="12.75" customHeight="1">
      <c r="A281" s="198"/>
      <c r="B281" s="37"/>
      <c r="C281" s="563"/>
      <c r="D281" s="188"/>
      <c r="E281" s="200"/>
      <c r="F281" s="200"/>
      <c r="G281" s="200"/>
    </row>
    <row r="282" spans="1:7" s="298" customFormat="1" ht="12.75" customHeight="1">
      <c r="A282" s="55">
        <v>155</v>
      </c>
      <c r="B282" s="37" t="s">
        <v>209</v>
      </c>
      <c r="C282" s="552"/>
      <c r="D282" s="188"/>
      <c r="E282" s="51"/>
      <c r="F282" s="200"/>
      <c r="G282" s="200"/>
    </row>
    <row r="283" spans="1:7" s="298" customFormat="1" ht="12.75" customHeight="1">
      <c r="A283" s="55"/>
      <c r="B283" s="37"/>
      <c r="C283" s="563"/>
      <c r="D283" s="188"/>
      <c r="E283" s="200"/>
      <c r="F283" s="200"/>
      <c r="G283" s="200"/>
    </row>
    <row r="284" spans="1:7" s="298" customFormat="1" ht="12.75" customHeight="1">
      <c r="A284" s="55">
        <v>165</v>
      </c>
      <c r="B284" s="37" t="s">
        <v>210</v>
      </c>
      <c r="C284" s="552"/>
      <c r="D284" s="188"/>
      <c r="E284" s="51"/>
      <c r="F284" s="200"/>
      <c r="G284" s="200"/>
    </row>
    <row r="285" spans="1:7" s="298" customFormat="1" ht="12.75" customHeight="1">
      <c r="A285" s="55"/>
      <c r="B285" s="37"/>
      <c r="C285" s="563"/>
      <c r="D285" s="188"/>
      <c r="E285" s="200"/>
      <c r="F285" s="200"/>
      <c r="G285" s="200"/>
    </row>
    <row r="286" spans="1:7" s="298" customFormat="1" ht="12.75" customHeight="1">
      <c r="A286" s="55">
        <v>171</v>
      </c>
      <c r="B286" s="37" t="s">
        <v>211</v>
      </c>
      <c r="C286" s="552"/>
      <c r="D286" s="188"/>
      <c r="E286" s="51"/>
      <c r="F286" s="200"/>
      <c r="G286" s="200"/>
    </row>
    <row r="287" spans="1:7" s="298" customFormat="1" ht="12.75" customHeight="1">
      <c r="A287" s="55"/>
      <c r="B287" s="37"/>
      <c r="C287" s="563"/>
      <c r="D287" s="300"/>
      <c r="E287" s="200"/>
      <c r="F287" s="200"/>
      <c r="G287" s="200"/>
    </row>
    <row r="288" spans="1:7" s="298" customFormat="1" ht="12.75" customHeight="1">
      <c r="A288" s="55">
        <v>175</v>
      </c>
      <c r="B288" s="37" t="s">
        <v>212</v>
      </c>
      <c r="C288" s="552"/>
      <c r="D288" s="188"/>
      <c r="E288" s="51"/>
      <c r="F288" s="200"/>
      <c r="G288" s="200"/>
    </row>
    <row r="289" spans="1:7" s="298" customFormat="1" ht="12.75" customHeight="1">
      <c r="A289" s="55"/>
      <c r="B289" s="37"/>
      <c r="C289" s="563"/>
      <c r="D289" s="188"/>
      <c r="E289" s="200"/>
      <c r="F289" s="200"/>
      <c r="G289" s="200"/>
    </row>
    <row r="290" spans="1:7" s="298" customFormat="1" ht="12.75" customHeight="1">
      <c r="A290" s="55">
        <v>180</v>
      </c>
      <c r="B290" s="37" t="s">
        <v>213</v>
      </c>
      <c r="C290" s="552"/>
      <c r="D290" s="188"/>
      <c r="E290" s="51"/>
      <c r="F290" s="200"/>
      <c r="G290" s="200"/>
    </row>
    <row r="291" spans="1:7" s="298" customFormat="1" ht="12.75" customHeight="1">
      <c r="A291" s="55"/>
      <c r="B291" s="37"/>
      <c r="C291" s="563"/>
      <c r="D291" s="188"/>
      <c r="E291" s="200"/>
      <c r="F291" s="200"/>
      <c r="G291" s="200"/>
    </row>
    <row r="292" spans="1:7" s="298" customFormat="1" ht="12.75" customHeight="1">
      <c r="A292" s="55">
        <v>185</v>
      </c>
      <c r="B292" s="37" t="s">
        <v>214</v>
      </c>
      <c r="C292" s="552"/>
      <c r="D292" s="188"/>
      <c r="E292" s="51"/>
      <c r="F292" s="200"/>
      <c r="G292" s="200"/>
    </row>
    <row r="293" spans="1:7" s="298" customFormat="1" ht="12.75" customHeight="1">
      <c r="A293" s="55"/>
      <c r="B293" s="37"/>
      <c r="C293" s="563"/>
      <c r="D293" s="188"/>
      <c r="E293" s="200"/>
      <c r="F293" s="200"/>
      <c r="G293" s="200"/>
    </row>
    <row r="294" spans="1:7" s="298" customFormat="1" ht="12.75" customHeight="1">
      <c r="A294" s="55">
        <v>195</v>
      </c>
      <c r="B294" s="37" t="s">
        <v>215</v>
      </c>
      <c r="C294" s="552"/>
      <c r="D294" s="188"/>
      <c r="E294" s="51"/>
      <c r="F294" s="200"/>
      <c r="G294" s="200"/>
    </row>
    <row r="295" spans="1:7" s="298" customFormat="1" ht="14.25" customHeight="1">
      <c r="A295" s="55"/>
      <c r="B295" s="37"/>
      <c r="C295" s="563"/>
      <c r="D295" s="188"/>
      <c r="E295" s="200"/>
      <c r="F295" s="200"/>
      <c r="G295" s="200"/>
    </row>
    <row r="296" spans="1:7" s="298" customFormat="1" ht="26.25" customHeight="1">
      <c r="A296" s="55">
        <v>200</v>
      </c>
      <c r="B296" s="37" t="s">
        <v>216</v>
      </c>
      <c r="C296" s="552"/>
      <c r="D296" s="188"/>
      <c r="E296" s="51"/>
      <c r="F296" s="200"/>
      <c r="G296" s="200"/>
    </row>
    <row r="297" spans="1:7" s="298" customFormat="1" ht="12.75" customHeight="1">
      <c r="A297" s="198"/>
      <c r="B297" s="37"/>
      <c r="C297" s="563"/>
      <c r="D297" s="188"/>
      <c r="E297" s="200"/>
      <c r="F297" s="200"/>
      <c r="G297" s="200"/>
    </row>
    <row r="298" spans="1:8" ht="12.75" customHeight="1">
      <c r="A298" s="52">
        <v>402190</v>
      </c>
      <c r="B298" s="37" t="s">
        <v>217</v>
      </c>
      <c r="C298" s="552"/>
      <c r="D298" s="188" t="s">
        <v>21</v>
      </c>
      <c r="E298" s="51">
        <v>0</v>
      </c>
      <c r="F298" s="51">
        <v>0</v>
      </c>
      <c r="G298" s="51">
        <v>0</v>
      </c>
      <c r="H298" s="301"/>
    </row>
    <row r="299" spans="1:7" s="298" customFormat="1" ht="12.75" customHeight="1">
      <c r="A299" s="52"/>
      <c r="B299" s="37"/>
      <c r="C299" s="552"/>
      <c r="D299" s="199" t="s">
        <v>135</v>
      </c>
      <c r="E299" s="51">
        <v>0</v>
      </c>
      <c r="F299" s="200">
        <v>0</v>
      </c>
      <c r="G299" s="200">
        <v>0</v>
      </c>
    </row>
    <row r="300" spans="1:7" s="298" customFormat="1" ht="12.75" customHeight="1">
      <c r="A300" s="52"/>
      <c r="B300" s="37"/>
      <c r="C300" s="552"/>
      <c r="D300" s="199" t="s">
        <v>136</v>
      </c>
      <c r="E300" s="51">
        <v>0</v>
      </c>
      <c r="F300" s="200">
        <v>0</v>
      </c>
      <c r="G300" s="200">
        <v>0</v>
      </c>
    </row>
    <row r="301" spans="1:7" s="298" customFormat="1" ht="12.75" customHeight="1">
      <c r="A301" s="52"/>
      <c r="B301" s="37"/>
      <c r="C301" s="552"/>
      <c r="D301" s="188" t="s">
        <v>22</v>
      </c>
      <c r="E301" s="51">
        <v>0</v>
      </c>
      <c r="F301" s="200"/>
      <c r="G301" s="200"/>
    </row>
    <row r="302" spans="1:7" s="298" customFormat="1" ht="12.75" customHeight="1">
      <c r="A302" s="52"/>
      <c r="B302" s="37"/>
      <c r="C302" s="552"/>
      <c r="D302" s="188"/>
      <c r="E302" s="200"/>
      <c r="F302" s="200"/>
      <c r="G302" s="200"/>
    </row>
    <row r="303" spans="1:10" ht="12.75" customHeight="1">
      <c r="A303" s="52">
        <v>402200</v>
      </c>
      <c r="B303" s="37" t="s">
        <v>218</v>
      </c>
      <c r="C303" s="552"/>
      <c r="D303" s="188" t="s">
        <v>21</v>
      </c>
      <c r="E303" s="51">
        <v>0</v>
      </c>
      <c r="F303" s="51">
        <v>0</v>
      </c>
      <c r="G303" s="51">
        <v>0</v>
      </c>
      <c r="H303" s="301"/>
      <c r="J303" s="299"/>
    </row>
    <row r="304" spans="1:7" s="298" customFormat="1" ht="12.75" customHeight="1">
      <c r="A304" s="52"/>
      <c r="B304" s="37"/>
      <c r="C304" s="552"/>
      <c r="D304" s="199" t="s">
        <v>135</v>
      </c>
      <c r="E304" s="51">
        <v>0</v>
      </c>
      <c r="F304" s="200">
        <v>0</v>
      </c>
      <c r="G304" s="200">
        <v>0</v>
      </c>
    </row>
    <row r="305" spans="1:7" s="298" customFormat="1" ht="12.75" customHeight="1">
      <c r="A305" s="52"/>
      <c r="B305" s="37"/>
      <c r="C305" s="552"/>
      <c r="D305" s="199" t="s">
        <v>135</v>
      </c>
      <c r="E305" s="51">
        <v>0</v>
      </c>
      <c r="F305" s="200">
        <v>0</v>
      </c>
      <c r="G305" s="200">
        <v>0</v>
      </c>
    </row>
    <row r="306" spans="1:7" s="298" customFormat="1" ht="12.75" customHeight="1">
      <c r="A306" s="52"/>
      <c r="B306" s="37"/>
      <c r="C306" s="552"/>
      <c r="D306" s="188" t="s">
        <v>22</v>
      </c>
      <c r="E306" s="51">
        <v>0</v>
      </c>
      <c r="F306" s="200"/>
      <c r="G306" s="200"/>
    </row>
    <row r="307" spans="1:7" s="298" customFormat="1" ht="12.75" customHeight="1">
      <c r="A307" s="52"/>
      <c r="B307" s="37"/>
      <c r="C307" s="552"/>
      <c r="D307" s="188"/>
      <c r="E307" s="200"/>
      <c r="F307" s="200"/>
      <c r="G307" s="200"/>
    </row>
    <row r="308" spans="1:10" ht="12.75" customHeight="1">
      <c r="A308" s="52">
        <v>402210</v>
      </c>
      <c r="B308" s="37" t="s">
        <v>219</v>
      </c>
      <c r="C308" s="552"/>
      <c r="D308" s="188" t="s">
        <v>21</v>
      </c>
      <c r="E308" s="51">
        <v>0</v>
      </c>
      <c r="F308" s="51">
        <v>0</v>
      </c>
      <c r="G308" s="51">
        <v>0</v>
      </c>
      <c r="J308" s="301"/>
    </row>
    <row r="309" spans="1:7" s="298" customFormat="1" ht="12.75" customHeight="1">
      <c r="A309" s="52"/>
      <c r="B309" s="37"/>
      <c r="C309" s="552"/>
      <c r="D309" s="199" t="s">
        <v>135</v>
      </c>
      <c r="E309" s="51">
        <v>0</v>
      </c>
      <c r="F309" s="200">
        <v>0</v>
      </c>
      <c r="G309" s="200">
        <v>0</v>
      </c>
    </row>
    <row r="310" spans="1:7" s="298" customFormat="1" ht="12.75" customHeight="1">
      <c r="A310" s="52"/>
      <c r="B310" s="37"/>
      <c r="C310" s="552"/>
      <c r="D310" s="199" t="s">
        <v>136</v>
      </c>
      <c r="E310" s="51">
        <v>0</v>
      </c>
      <c r="F310" s="200">
        <v>0</v>
      </c>
      <c r="G310" s="200">
        <v>0</v>
      </c>
    </row>
    <row r="311" spans="1:7" s="298" customFormat="1" ht="12.75" customHeight="1">
      <c r="A311" s="52"/>
      <c r="B311" s="37"/>
      <c r="C311" s="552"/>
      <c r="D311" s="188" t="s">
        <v>22</v>
      </c>
      <c r="E311" s="51">
        <v>0</v>
      </c>
      <c r="F311" s="200"/>
      <c r="G311" s="200"/>
    </row>
    <row r="312" spans="1:7" s="298" customFormat="1" ht="12.75" customHeight="1">
      <c r="A312" s="52"/>
      <c r="B312" s="37"/>
      <c r="C312" s="552"/>
      <c r="D312" s="188"/>
      <c r="E312" s="200"/>
      <c r="F312" s="200"/>
      <c r="G312" s="200"/>
    </row>
    <row r="313" spans="1:7" s="298" customFormat="1" ht="12.75" customHeight="1">
      <c r="A313" s="55">
        <v>105</v>
      </c>
      <c r="B313" s="37" t="s">
        <v>220</v>
      </c>
      <c r="C313" s="552"/>
      <c r="D313" s="188"/>
      <c r="E313" s="51"/>
      <c r="F313" s="200"/>
      <c r="G313" s="200"/>
    </row>
    <row r="314" spans="1:7" s="298" customFormat="1" ht="12.75" customHeight="1">
      <c r="A314" s="52"/>
      <c r="B314" s="37"/>
      <c r="C314" s="552"/>
      <c r="D314" s="188"/>
      <c r="E314" s="200"/>
      <c r="F314" s="200"/>
      <c r="G314" s="200"/>
    </row>
    <row r="315" spans="1:7" ht="12.75" customHeight="1">
      <c r="A315" s="52">
        <v>402220</v>
      </c>
      <c r="B315" s="37" t="s">
        <v>221</v>
      </c>
      <c r="C315" s="552"/>
      <c r="D315" s="188" t="s">
        <v>21</v>
      </c>
      <c r="E315" s="51">
        <v>0</v>
      </c>
      <c r="F315" s="51">
        <v>0</v>
      </c>
      <c r="G315" s="51">
        <v>0</v>
      </c>
    </row>
    <row r="316" spans="1:7" s="298" customFormat="1" ht="12.75" customHeight="1">
      <c r="A316" s="52"/>
      <c r="B316" s="37"/>
      <c r="C316" s="552"/>
      <c r="D316" s="199" t="s">
        <v>135</v>
      </c>
      <c r="E316" s="51">
        <v>0</v>
      </c>
      <c r="F316" s="200">
        <v>0</v>
      </c>
      <c r="G316" s="200">
        <v>0</v>
      </c>
    </row>
    <row r="317" spans="1:7" s="298" customFormat="1" ht="12.75" customHeight="1">
      <c r="A317" s="52"/>
      <c r="B317" s="37"/>
      <c r="C317" s="552"/>
      <c r="D317" s="199" t="s">
        <v>136</v>
      </c>
      <c r="E317" s="51">
        <v>0</v>
      </c>
      <c r="F317" s="200">
        <v>0</v>
      </c>
      <c r="G317" s="200">
        <v>0</v>
      </c>
    </row>
    <row r="318" spans="1:7" s="298" customFormat="1" ht="12.75" customHeight="1">
      <c r="A318" s="52"/>
      <c r="B318" s="37"/>
      <c r="C318" s="552"/>
      <c r="D318" s="188" t="s">
        <v>22</v>
      </c>
      <c r="E318" s="51">
        <v>0</v>
      </c>
      <c r="F318" s="200"/>
      <c r="G318" s="200"/>
    </row>
    <row r="319" spans="1:7" s="298" customFormat="1" ht="12.75" customHeight="1">
      <c r="A319" s="52"/>
      <c r="B319" s="37"/>
      <c r="C319" s="552"/>
      <c r="D319" s="188"/>
      <c r="E319" s="200"/>
      <c r="F319" s="200"/>
      <c r="G319" s="200"/>
    </row>
    <row r="320" spans="1:7" ht="12.75" customHeight="1">
      <c r="A320" s="52">
        <v>402230</v>
      </c>
      <c r="B320" s="37" t="s">
        <v>222</v>
      </c>
      <c r="C320" s="552"/>
      <c r="D320" s="188" t="s">
        <v>21</v>
      </c>
      <c r="E320" s="51">
        <v>0</v>
      </c>
      <c r="F320" s="51">
        <v>0</v>
      </c>
      <c r="G320" s="51">
        <v>0</v>
      </c>
    </row>
    <row r="321" spans="1:7" s="298" customFormat="1" ht="12.75" customHeight="1">
      <c r="A321" s="52"/>
      <c r="B321" s="37"/>
      <c r="C321" s="552"/>
      <c r="D321" s="199" t="s">
        <v>135</v>
      </c>
      <c r="E321" s="51">
        <v>0</v>
      </c>
      <c r="F321" s="200">
        <v>0</v>
      </c>
      <c r="G321" s="200">
        <v>0</v>
      </c>
    </row>
    <row r="322" spans="1:7" s="298" customFormat="1" ht="12.75" customHeight="1">
      <c r="A322" s="52"/>
      <c r="B322" s="37"/>
      <c r="C322" s="552"/>
      <c r="D322" s="199" t="s">
        <v>136</v>
      </c>
      <c r="E322" s="51">
        <v>0</v>
      </c>
      <c r="F322" s="200">
        <v>0</v>
      </c>
      <c r="G322" s="200">
        <v>0</v>
      </c>
    </row>
    <row r="323" spans="1:7" s="298" customFormat="1" ht="12.75" customHeight="1">
      <c r="A323" s="52"/>
      <c r="B323" s="37"/>
      <c r="C323" s="552"/>
      <c r="D323" s="188" t="s">
        <v>22</v>
      </c>
      <c r="E323" s="51">
        <v>0</v>
      </c>
      <c r="F323" s="200"/>
      <c r="G323" s="200"/>
    </row>
    <row r="324" spans="1:7" s="298" customFormat="1" ht="12.75" customHeight="1">
      <c r="A324" s="52"/>
      <c r="B324" s="37"/>
      <c r="C324" s="552"/>
      <c r="D324" s="188"/>
      <c r="E324" s="200"/>
      <c r="F324" s="200"/>
      <c r="G324" s="200"/>
    </row>
    <row r="325" spans="1:7" ht="12" customHeight="1">
      <c r="A325" s="52">
        <v>402240</v>
      </c>
      <c r="B325" s="37" t="s">
        <v>223</v>
      </c>
      <c r="C325" s="552"/>
      <c r="D325" s="188" t="s">
        <v>21</v>
      </c>
      <c r="E325" s="51">
        <v>0</v>
      </c>
      <c r="F325" s="51">
        <v>0</v>
      </c>
      <c r="G325" s="51">
        <v>0</v>
      </c>
    </row>
    <row r="326" spans="1:7" s="298" customFormat="1" ht="12.75" customHeight="1">
      <c r="A326" s="52"/>
      <c r="B326" s="37"/>
      <c r="C326" s="552"/>
      <c r="D326" s="199" t="s">
        <v>135</v>
      </c>
      <c r="E326" s="51">
        <v>0</v>
      </c>
      <c r="F326" s="200">
        <v>0</v>
      </c>
      <c r="G326" s="200">
        <v>0</v>
      </c>
    </row>
    <row r="327" spans="1:7" s="298" customFormat="1" ht="12.75" customHeight="1">
      <c r="A327" s="52"/>
      <c r="B327" s="37"/>
      <c r="C327" s="552"/>
      <c r="D327" s="199" t="s">
        <v>136</v>
      </c>
      <c r="E327" s="51">
        <v>0</v>
      </c>
      <c r="F327" s="200">
        <v>0</v>
      </c>
      <c r="G327" s="200">
        <v>0</v>
      </c>
    </row>
    <row r="328" spans="1:7" s="298" customFormat="1" ht="12.75" customHeight="1">
      <c r="A328" s="52"/>
      <c r="B328" s="37"/>
      <c r="C328" s="552"/>
      <c r="D328" s="188" t="s">
        <v>22</v>
      </c>
      <c r="E328" s="51">
        <v>0</v>
      </c>
      <c r="F328" s="200"/>
      <c r="G328" s="200"/>
    </row>
    <row r="329" spans="1:7" s="298" customFormat="1" ht="12.75" customHeight="1">
      <c r="A329" s="52"/>
      <c r="B329" s="37"/>
      <c r="C329" s="552"/>
      <c r="D329" s="188"/>
      <c r="E329" s="200"/>
      <c r="F329" s="200"/>
      <c r="G329" s="200"/>
    </row>
    <row r="330" spans="1:7" s="298" customFormat="1" ht="12.75" customHeight="1">
      <c r="A330" s="55">
        <v>170</v>
      </c>
      <c r="B330" s="37" t="s">
        <v>224</v>
      </c>
      <c r="C330" s="552"/>
      <c r="D330" s="188"/>
      <c r="E330" s="51"/>
      <c r="F330" s="200"/>
      <c r="G330" s="200"/>
    </row>
    <row r="331" spans="1:7" s="298" customFormat="1" ht="12.75" customHeight="1">
      <c r="A331" s="52"/>
      <c r="B331" s="37"/>
      <c r="C331" s="552"/>
      <c r="D331" s="188"/>
      <c r="E331" s="200"/>
      <c r="F331" s="200"/>
      <c r="G331" s="200"/>
    </row>
    <row r="332" spans="1:7" s="298" customFormat="1" ht="12.75" customHeight="1">
      <c r="A332" s="274" t="s">
        <v>225</v>
      </c>
      <c r="B332" s="23" t="s">
        <v>226</v>
      </c>
      <c r="C332" s="556"/>
      <c r="D332" s="188"/>
      <c r="E332" s="200"/>
      <c r="F332" s="200"/>
      <c r="G332" s="200"/>
    </row>
    <row r="333" spans="1:7" s="298" customFormat="1" ht="12.75" customHeight="1">
      <c r="A333" s="302"/>
      <c r="B333" s="37"/>
      <c r="C333" s="552"/>
      <c r="D333" s="188"/>
      <c r="E333" s="200"/>
      <c r="F333" s="200"/>
      <c r="G333" s="200"/>
    </row>
    <row r="334" spans="1:7" ht="13.5" customHeight="1">
      <c r="A334" s="52">
        <v>402250</v>
      </c>
      <c r="B334" s="37" t="s">
        <v>227</v>
      </c>
      <c r="C334" s="552"/>
      <c r="D334" s="188" t="s">
        <v>21</v>
      </c>
      <c r="E334" s="51">
        <v>0</v>
      </c>
      <c r="F334" s="51">
        <v>0</v>
      </c>
      <c r="G334" s="51">
        <v>0</v>
      </c>
    </row>
    <row r="335" spans="1:7" s="298" customFormat="1" ht="12.75" customHeight="1">
      <c r="A335" s="52"/>
      <c r="B335" s="37"/>
      <c r="C335" s="552"/>
      <c r="D335" s="199" t="s">
        <v>135</v>
      </c>
      <c r="E335" s="51">
        <v>0</v>
      </c>
      <c r="F335" s="200">
        <v>0</v>
      </c>
      <c r="G335" s="200">
        <v>0</v>
      </c>
    </row>
    <row r="336" spans="1:7" s="298" customFormat="1" ht="12.75" customHeight="1">
      <c r="A336" s="52"/>
      <c r="B336" s="37"/>
      <c r="C336" s="552"/>
      <c r="D336" s="199" t="s">
        <v>136</v>
      </c>
      <c r="E336" s="51">
        <v>0</v>
      </c>
      <c r="F336" s="200">
        <v>0</v>
      </c>
      <c r="G336" s="200">
        <v>0</v>
      </c>
    </row>
    <row r="337" spans="1:7" s="298" customFormat="1" ht="12.75" customHeight="1">
      <c r="A337" s="52"/>
      <c r="B337" s="37"/>
      <c r="C337" s="552"/>
      <c r="D337" s="188" t="s">
        <v>22</v>
      </c>
      <c r="E337" s="51">
        <v>0</v>
      </c>
      <c r="F337" s="200"/>
      <c r="G337" s="200"/>
    </row>
    <row r="338" spans="1:7" s="298" customFormat="1" ht="12.75" customHeight="1">
      <c r="A338" s="52"/>
      <c r="B338" s="37"/>
      <c r="C338" s="552"/>
      <c r="D338" s="188"/>
      <c r="E338" s="200"/>
      <c r="F338" s="200"/>
      <c r="G338" s="200"/>
    </row>
    <row r="339" spans="1:7" ht="17.25" customHeight="1">
      <c r="A339" s="52">
        <v>402260</v>
      </c>
      <c r="B339" s="37" t="s">
        <v>228</v>
      </c>
      <c r="C339" s="552"/>
      <c r="D339" s="188" t="s">
        <v>21</v>
      </c>
      <c r="E339" s="51">
        <v>0</v>
      </c>
      <c r="F339" s="51">
        <v>0</v>
      </c>
      <c r="G339" s="51">
        <v>0</v>
      </c>
    </row>
    <row r="340" spans="1:7" s="298" customFormat="1" ht="12.75" customHeight="1">
      <c r="A340" s="52"/>
      <c r="B340" s="37"/>
      <c r="C340" s="552"/>
      <c r="D340" s="199" t="s">
        <v>135</v>
      </c>
      <c r="E340" s="51">
        <v>0</v>
      </c>
      <c r="F340" s="200">
        <v>0</v>
      </c>
      <c r="G340" s="200">
        <v>0</v>
      </c>
    </row>
    <row r="341" spans="1:7" s="298" customFormat="1" ht="12.75" customHeight="1">
      <c r="A341" s="52"/>
      <c r="B341" s="37"/>
      <c r="C341" s="552"/>
      <c r="D341" s="199" t="s">
        <v>136</v>
      </c>
      <c r="E341" s="51">
        <v>0</v>
      </c>
      <c r="F341" s="200">
        <v>0</v>
      </c>
      <c r="G341" s="200">
        <v>0</v>
      </c>
    </row>
    <row r="342" spans="1:7" s="298" customFormat="1" ht="12.75" customHeight="1">
      <c r="A342" s="52"/>
      <c r="B342" s="37"/>
      <c r="C342" s="552"/>
      <c r="D342" s="188" t="s">
        <v>22</v>
      </c>
      <c r="E342" s="51">
        <v>0</v>
      </c>
      <c r="F342" s="200"/>
      <c r="G342" s="200"/>
    </row>
    <row r="343" spans="1:7" s="298" customFormat="1" ht="12.75" customHeight="1">
      <c r="A343" s="198"/>
      <c r="B343" s="37"/>
      <c r="C343" s="563"/>
      <c r="D343" s="188"/>
      <c r="E343" s="200"/>
      <c r="F343" s="200"/>
      <c r="G343" s="200"/>
    </row>
    <row r="344" spans="1:7" s="298" customFormat="1" ht="12.75" customHeight="1">
      <c r="A344" s="274" t="s">
        <v>229</v>
      </c>
      <c r="B344" s="23" t="s">
        <v>230</v>
      </c>
      <c r="C344" s="572"/>
      <c r="D344" s="188"/>
      <c r="E344" s="200"/>
      <c r="F344" s="200"/>
      <c r="G344" s="200"/>
    </row>
    <row r="345" spans="1:7" s="298" customFormat="1" ht="12.75" customHeight="1">
      <c r="A345" s="247"/>
      <c r="B345" s="17"/>
      <c r="C345" s="574"/>
      <c r="D345" s="188"/>
      <c r="E345" s="200"/>
      <c r="F345" s="200"/>
      <c r="G345" s="200"/>
    </row>
    <row r="346" spans="1:7" ht="17.25" customHeight="1">
      <c r="A346" s="52">
        <v>402270</v>
      </c>
      <c r="B346" s="37" t="s">
        <v>231</v>
      </c>
      <c r="C346" s="552"/>
      <c r="D346" s="188" t="s">
        <v>21</v>
      </c>
      <c r="E346" s="51">
        <v>0</v>
      </c>
      <c r="F346" s="51">
        <v>0</v>
      </c>
      <c r="G346" s="51">
        <v>0</v>
      </c>
    </row>
    <row r="347" spans="1:7" s="298" customFormat="1" ht="12.75" customHeight="1">
      <c r="A347" s="52"/>
      <c r="B347" s="37"/>
      <c r="C347" s="552"/>
      <c r="D347" s="199" t="s">
        <v>135</v>
      </c>
      <c r="E347" s="51">
        <v>0</v>
      </c>
      <c r="F347" s="200">
        <v>0</v>
      </c>
      <c r="G347" s="200">
        <v>0</v>
      </c>
    </row>
    <row r="348" spans="1:7" s="298" customFormat="1" ht="12.75" customHeight="1">
      <c r="A348" s="52"/>
      <c r="B348" s="37"/>
      <c r="C348" s="552"/>
      <c r="D348" s="199" t="s">
        <v>136</v>
      </c>
      <c r="E348" s="51">
        <v>0</v>
      </c>
      <c r="F348" s="200">
        <v>0</v>
      </c>
      <c r="G348" s="200">
        <v>0</v>
      </c>
    </row>
    <row r="349" spans="1:7" s="298" customFormat="1" ht="12.75" customHeight="1">
      <c r="A349" s="52"/>
      <c r="B349" s="37"/>
      <c r="C349" s="552"/>
      <c r="D349" s="199" t="s">
        <v>22</v>
      </c>
      <c r="E349" s="51">
        <v>0</v>
      </c>
      <c r="F349" s="200"/>
      <c r="G349" s="200"/>
    </row>
    <row r="350" spans="1:7" s="298" customFormat="1" ht="12.75" customHeight="1">
      <c r="A350" s="52"/>
      <c r="B350" s="37"/>
      <c r="C350" s="552"/>
      <c r="D350" s="199"/>
      <c r="E350" s="303"/>
      <c r="F350" s="304"/>
      <c r="G350" s="304"/>
    </row>
    <row r="351" spans="1:7" ht="27.75" customHeight="1">
      <c r="A351" s="52">
        <v>402280</v>
      </c>
      <c r="B351" s="37" t="s">
        <v>232</v>
      </c>
      <c r="C351" s="552"/>
      <c r="D351" s="188" t="s">
        <v>21</v>
      </c>
      <c r="E351" s="51">
        <v>0</v>
      </c>
      <c r="F351" s="51">
        <v>0</v>
      </c>
      <c r="G351" s="51">
        <v>0</v>
      </c>
    </row>
    <row r="352" spans="1:7" s="298" customFormat="1" ht="12.75" customHeight="1">
      <c r="A352" s="52"/>
      <c r="B352" s="37"/>
      <c r="C352" s="552"/>
      <c r="D352" s="199" t="s">
        <v>135</v>
      </c>
      <c r="E352" s="51">
        <v>0</v>
      </c>
      <c r="F352" s="200">
        <v>0</v>
      </c>
      <c r="G352" s="200">
        <v>0</v>
      </c>
    </row>
    <row r="353" spans="1:7" s="298" customFormat="1" ht="12.75" customHeight="1">
      <c r="A353" s="52"/>
      <c r="B353" s="37"/>
      <c r="C353" s="552"/>
      <c r="D353" s="199" t="s">
        <v>136</v>
      </c>
      <c r="E353" s="51">
        <v>0</v>
      </c>
      <c r="F353" s="200">
        <v>0</v>
      </c>
      <c r="G353" s="200">
        <v>0</v>
      </c>
    </row>
    <row r="354" spans="1:7" s="298" customFormat="1" ht="12.75" customHeight="1">
      <c r="A354" s="52"/>
      <c r="B354" s="37"/>
      <c r="C354" s="552"/>
      <c r="D354" s="188" t="s">
        <v>22</v>
      </c>
      <c r="E354" s="51">
        <v>0</v>
      </c>
      <c r="F354" s="200"/>
      <c r="G354" s="200"/>
    </row>
    <row r="355" spans="1:7" s="298" customFormat="1" ht="12.75" customHeight="1">
      <c r="A355" s="52"/>
      <c r="B355" s="37"/>
      <c r="C355" s="552"/>
      <c r="D355" s="188"/>
      <c r="E355" s="200"/>
      <c r="F355" s="200"/>
      <c r="G355" s="200"/>
    </row>
    <row r="356" spans="1:7" ht="27.75" customHeight="1">
      <c r="A356" s="52">
        <v>402290</v>
      </c>
      <c r="B356" s="37" t="s">
        <v>233</v>
      </c>
      <c r="C356" s="552"/>
      <c r="D356" s="188" t="s">
        <v>21</v>
      </c>
      <c r="E356" s="51">
        <v>0</v>
      </c>
      <c r="F356" s="51">
        <v>0</v>
      </c>
      <c r="G356" s="51">
        <v>0</v>
      </c>
    </row>
    <row r="357" spans="1:7" ht="16.5" customHeight="1">
      <c r="A357" s="52"/>
      <c r="B357" s="37"/>
      <c r="C357" s="563"/>
      <c r="D357" s="199" t="s">
        <v>135</v>
      </c>
      <c r="E357" s="51">
        <v>0</v>
      </c>
      <c r="F357" s="200">
        <v>0</v>
      </c>
      <c r="G357" s="200">
        <v>0</v>
      </c>
    </row>
    <row r="358" spans="1:7" ht="15" customHeight="1">
      <c r="A358" s="52"/>
      <c r="B358" s="37"/>
      <c r="C358" s="563"/>
      <c r="D358" s="199" t="s">
        <v>136</v>
      </c>
      <c r="E358" s="51">
        <v>0</v>
      </c>
      <c r="F358" s="200">
        <v>0</v>
      </c>
      <c r="G358" s="200">
        <v>0</v>
      </c>
    </row>
    <row r="359" spans="1:7" ht="15.75" customHeight="1">
      <c r="A359" s="52"/>
      <c r="B359" s="37"/>
      <c r="C359" s="563"/>
      <c r="D359" s="188" t="s">
        <v>22</v>
      </c>
      <c r="E359" s="51">
        <v>0</v>
      </c>
      <c r="F359" s="200"/>
      <c r="G359" s="200"/>
    </row>
    <row r="360" spans="1:7" s="298" customFormat="1" ht="12.75" customHeight="1">
      <c r="A360" s="52"/>
      <c r="B360" s="37"/>
      <c r="C360" s="563"/>
      <c r="D360" s="188"/>
      <c r="E360" s="200"/>
      <c r="F360" s="200"/>
      <c r="G360" s="200"/>
    </row>
    <row r="361" spans="1:7" ht="27.75" customHeight="1">
      <c r="A361" s="52">
        <v>402300</v>
      </c>
      <c r="B361" s="37" t="s">
        <v>234</v>
      </c>
      <c r="C361" s="552"/>
      <c r="D361" s="188" t="s">
        <v>21</v>
      </c>
      <c r="E361" s="51">
        <v>0</v>
      </c>
      <c r="F361" s="51">
        <v>0</v>
      </c>
      <c r="G361" s="51">
        <v>0</v>
      </c>
    </row>
    <row r="362" spans="1:7" s="298" customFormat="1" ht="12.75" customHeight="1">
      <c r="A362" s="52"/>
      <c r="B362" s="37"/>
      <c r="C362" s="552"/>
      <c r="D362" s="199" t="s">
        <v>135</v>
      </c>
      <c r="E362" s="51">
        <v>0</v>
      </c>
      <c r="F362" s="200">
        <v>0</v>
      </c>
      <c r="G362" s="200">
        <v>0</v>
      </c>
    </row>
    <row r="363" spans="1:7" s="298" customFormat="1" ht="12.75" customHeight="1">
      <c r="A363" s="52"/>
      <c r="B363" s="37"/>
      <c r="C363" s="552"/>
      <c r="D363" s="199" t="s">
        <v>136</v>
      </c>
      <c r="E363" s="51">
        <v>0</v>
      </c>
      <c r="F363" s="200">
        <v>0</v>
      </c>
      <c r="G363" s="200">
        <v>0</v>
      </c>
    </row>
    <row r="364" spans="1:7" s="298" customFormat="1" ht="12.75" customHeight="1">
      <c r="A364" s="198"/>
      <c r="B364" s="37"/>
      <c r="C364" s="563"/>
      <c r="D364" s="188" t="s">
        <v>22</v>
      </c>
      <c r="E364" s="51">
        <v>0</v>
      </c>
      <c r="F364" s="200"/>
      <c r="G364" s="200"/>
    </row>
    <row r="365" spans="1:7" ht="12.75" customHeight="1">
      <c r="A365" s="52"/>
      <c r="B365" s="273" t="s">
        <v>235</v>
      </c>
      <c r="C365" s="565"/>
      <c r="D365" s="188"/>
      <c r="E365" s="277"/>
      <c r="F365" s="277"/>
      <c r="G365" s="277"/>
    </row>
    <row r="366" spans="1:7" ht="12.75" customHeight="1">
      <c r="A366" s="274" t="s">
        <v>236</v>
      </c>
      <c r="B366" s="23" t="s">
        <v>237</v>
      </c>
      <c r="C366" s="556"/>
      <c r="D366" s="188"/>
      <c r="E366" s="277"/>
      <c r="F366" s="277"/>
      <c r="G366" s="277"/>
    </row>
    <row r="367" spans="1:7" ht="12.75" customHeight="1">
      <c r="A367" s="247"/>
      <c r="B367" s="23"/>
      <c r="C367" s="556"/>
      <c r="D367" s="188"/>
      <c r="E367" s="277"/>
      <c r="F367" s="277"/>
      <c r="G367" s="277"/>
    </row>
    <row r="368" spans="1:10" ht="16.5" customHeight="1">
      <c r="A368" s="52">
        <v>402310</v>
      </c>
      <c r="B368" s="37" t="s">
        <v>238</v>
      </c>
      <c r="C368" s="552"/>
      <c r="D368" s="188" t="s">
        <v>21</v>
      </c>
      <c r="E368" s="51">
        <v>0</v>
      </c>
      <c r="F368" s="51">
        <v>0</v>
      </c>
      <c r="G368" s="51">
        <v>0</v>
      </c>
      <c r="H368" s="299"/>
      <c r="J368" s="299"/>
    </row>
    <row r="369" spans="1:12" s="298" customFormat="1" ht="12.75" customHeight="1">
      <c r="A369" s="52"/>
      <c r="B369" s="37"/>
      <c r="C369" s="552"/>
      <c r="D369" s="199" t="s">
        <v>135</v>
      </c>
      <c r="E369" s="51">
        <v>0</v>
      </c>
      <c r="F369" s="200">
        <v>0</v>
      </c>
      <c r="G369" s="200">
        <v>0</v>
      </c>
      <c r="H369" s="305"/>
      <c r="J369" s="305"/>
      <c r="L369" s="305"/>
    </row>
    <row r="370" spans="1:7" s="298" customFormat="1" ht="12.75" customHeight="1">
      <c r="A370" s="52"/>
      <c r="B370" s="37"/>
      <c r="C370" s="552"/>
      <c r="D370" s="199" t="s">
        <v>136</v>
      </c>
      <c r="E370" s="51">
        <v>0</v>
      </c>
      <c r="F370" s="200">
        <v>0</v>
      </c>
      <c r="G370" s="200">
        <v>0</v>
      </c>
    </row>
    <row r="371" spans="1:7" s="298" customFormat="1" ht="12.75" customHeight="1">
      <c r="A371" s="52"/>
      <c r="B371" s="31"/>
      <c r="C371" s="548"/>
      <c r="D371" s="188" t="s">
        <v>22</v>
      </c>
      <c r="E371" s="51">
        <v>0</v>
      </c>
      <c r="F371" s="200"/>
      <c r="G371" s="200"/>
    </row>
    <row r="372" spans="1:12" s="298" customFormat="1" ht="12.75" customHeight="1">
      <c r="A372" s="52"/>
      <c r="B372" s="31"/>
      <c r="C372" s="548"/>
      <c r="D372" s="199"/>
      <c r="E372" s="303"/>
      <c r="F372" s="303"/>
      <c r="G372" s="303"/>
      <c r="L372" s="305"/>
    </row>
    <row r="373" spans="1:10" ht="15.75" customHeight="1">
      <c r="A373" s="52">
        <v>402320</v>
      </c>
      <c r="B373" s="37" t="s">
        <v>239</v>
      </c>
      <c r="C373" s="552"/>
      <c r="D373" s="188" t="s">
        <v>21</v>
      </c>
      <c r="E373" s="51">
        <v>0</v>
      </c>
      <c r="F373" s="51">
        <v>0</v>
      </c>
      <c r="G373" s="51">
        <v>0</v>
      </c>
      <c r="H373" s="299"/>
      <c r="J373" s="299"/>
    </row>
    <row r="374" spans="1:7" s="298" customFormat="1" ht="12.75" customHeight="1">
      <c r="A374" s="52"/>
      <c r="B374" s="31"/>
      <c r="C374" s="548"/>
      <c r="D374" s="199" t="s">
        <v>135</v>
      </c>
      <c r="E374" s="51">
        <v>0</v>
      </c>
      <c r="F374" s="200">
        <v>0</v>
      </c>
      <c r="G374" s="200">
        <v>0</v>
      </c>
    </row>
    <row r="375" spans="1:7" s="298" customFormat="1" ht="12.75" customHeight="1">
      <c r="A375" s="52"/>
      <c r="B375" s="31"/>
      <c r="C375" s="548"/>
      <c r="D375" s="199" t="s">
        <v>136</v>
      </c>
      <c r="E375" s="51">
        <v>0</v>
      </c>
      <c r="F375" s="200">
        <v>0</v>
      </c>
      <c r="G375" s="200">
        <v>0</v>
      </c>
    </row>
    <row r="376" spans="1:7" s="298" customFormat="1" ht="12.75" customHeight="1">
      <c r="A376" s="52"/>
      <c r="B376" s="31"/>
      <c r="C376" s="548"/>
      <c r="D376" s="188" t="s">
        <v>22</v>
      </c>
      <c r="E376" s="51">
        <v>0</v>
      </c>
      <c r="F376" s="200"/>
      <c r="G376" s="200"/>
    </row>
    <row r="377" spans="1:7" s="298" customFormat="1" ht="12.75" customHeight="1">
      <c r="A377" s="52"/>
      <c r="B377" s="31"/>
      <c r="C377" s="548"/>
      <c r="D377" s="188"/>
      <c r="E377" s="200"/>
      <c r="F377" s="200"/>
      <c r="G377" s="200"/>
    </row>
    <row r="378" spans="1:12" ht="15.75" customHeight="1">
      <c r="A378" s="52">
        <v>402330</v>
      </c>
      <c r="B378" s="37" t="s">
        <v>240</v>
      </c>
      <c r="C378" s="552"/>
      <c r="D378" s="188" t="s">
        <v>21</v>
      </c>
      <c r="E378" s="51">
        <v>0</v>
      </c>
      <c r="F378" s="51">
        <v>0</v>
      </c>
      <c r="G378" s="51">
        <v>0</v>
      </c>
      <c r="H378" s="299"/>
      <c r="J378" s="299"/>
      <c r="L378" s="301"/>
    </row>
    <row r="379" spans="1:10" s="298" customFormat="1" ht="12.75" customHeight="1">
      <c r="A379" s="52"/>
      <c r="B379" s="37"/>
      <c r="C379" s="575"/>
      <c r="D379" s="199" t="s">
        <v>135</v>
      </c>
      <c r="E379" s="51">
        <v>0</v>
      </c>
      <c r="F379" s="200">
        <v>0</v>
      </c>
      <c r="G379" s="200">
        <v>0</v>
      </c>
      <c r="J379" s="299"/>
    </row>
    <row r="380" spans="1:10" s="298" customFormat="1" ht="12.75" customHeight="1">
      <c r="A380" s="52"/>
      <c r="B380" s="31"/>
      <c r="C380" s="576"/>
      <c r="D380" s="199" t="s">
        <v>136</v>
      </c>
      <c r="E380" s="51">
        <v>0</v>
      </c>
      <c r="F380" s="200">
        <v>0</v>
      </c>
      <c r="G380" s="200">
        <v>0</v>
      </c>
      <c r="J380" s="305"/>
    </row>
    <row r="381" spans="1:10" s="298" customFormat="1" ht="12.75" customHeight="1">
      <c r="A381" s="52"/>
      <c r="B381" s="31"/>
      <c r="C381" s="576"/>
      <c r="D381" s="188" t="s">
        <v>22</v>
      </c>
      <c r="E381" s="51">
        <v>0</v>
      </c>
      <c r="F381" s="200"/>
      <c r="G381" s="200"/>
      <c r="J381" s="305"/>
    </row>
    <row r="382" spans="1:10" s="298" customFormat="1" ht="12.75" customHeight="1">
      <c r="A382" s="52"/>
      <c r="B382" s="31"/>
      <c r="C382" s="576"/>
      <c r="D382" s="188"/>
      <c r="E382" s="200"/>
      <c r="F382" s="200"/>
      <c r="G382" s="200"/>
      <c r="J382" s="305"/>
    </row>
    <row r="383" spans="1:10" s="298" customFormat="1" ht="12.75" customHeight="1">
      <c r="A383" s="55">
        <v>225</v>
      </c>
      <c r="B383" s="191" t="s">
        <v>241</v>
      </c>
      <c r="C383" s="552"/>
      <c r="D383" s="188"/>
      <c r="E383" s="51"/>
      <c r="F383" s="200"/>
      <c r="G383" s="200"/>
      <c r="J383" s="305"/>
    </row>
    <row r="384" spans="1:7" s="298" customFormat="1" ht="12.75" customHeight="1">
      <c r="A384" s="52"/>
      <c r="B384" s="31"/>
      <c r="C384" s="576"/>
      <c r="D384" s="31"/>
      <c r="E384" s="306"/>
      <c r="F384" s="306"/>
      <c r="G384" s="306"/>
    </row>
    <row r="385" spans="1:7" ht="15.75" customHeight="1">
      <c r="A385" s="52">
        <v>402340</v>
      </c>
      <c r="B385" s="37" t="s">
        <v>242</v>
      </c>
      <c r="C385" s="552"/>
      <c r="D385" s="188" t="s">
        <v>21</v>
      </c>
      <c r="E385" s="51">
        <v>0</v>
      </c>
      <c r="F385" s="51">
        <v>0</v>
      </c>
      <c r="G385" s="51">
        <v>0</v>
      </c>
    </row>
    <row r="386" spans="1:7" s="298" customFormat="1" ht="12.75" customHeight="1">
      <c r="A386" s="52"/>
      <c r="B386" s="31"/>
      <c r="C386" s="548"/>
      <c r="D386" s="199" t="s">
        <v>135</v>
      </c>
      <c r="E386" s="51">
        <v>0</v>
      </c>
      <c r="F386" s="200">
        <v>0</v>
      </c>
      <c r="G386" s="200">
        <v>0</v>
      </c>
    </row>
    <row r="387" spans="1:7" s="298" customFormat="1" ht="12.75" customHeight="1">
      <c r="A387" s="198"/>
      <c r="B387" s="31"/>
      <c r="C387" s="548"/>
      <c r="D387" s="199" t="s">
        <v>136</v>
      </c>
      <c r="E387" s="51">
        <v>0</v>
      </c>
      <c r="F387" s="200">
        <v>0</v>
      </c>
      <c r="G387" s="200">
        <v>0</v>
      </c>
    </row>
    <row r="388" spans="1:7" s="298" customFormat="1" ht="12.75" customHeight="1">
      <c r="A388" s="198"/>
      <c r="B388" s="31"/>
      <c r="C388" s="548"/>
      <c r="D388" s="188" t="s">
        <v>22</v>
      </c>
      <c r="E388" s="51">
        <v>0</v>
      </c>
      <c r="F388" s="200"/>
      <c r="G388" s="200"/>
    </row>
    <row r="389" spans="1:7" s="298" customFormat="1" ht="12.75" customHeight="1">
      <c r="A389" s="198"/>
      <c r="B389" s="31"/>
      <c r="C389" s="548"/>
      <c r="D389" s="188"/>
      <c r="E389" s="200"/>
      <c r="F389" s="200"/>
      <c r="G389" s="200"/>
    </row>
    <row r="390" spans="1:7" ht="15.75" customHeight="1">
      <c r="A390" s="52">
        <v>402350</v>
      </c>
      <c r="B390" s="37" t="s">
        <v>243</v>
      </c>
      <c r="C390" s="552"/>
      <c r="D390" s="188" t="s">
        <v>21</v>
      </c>
      <c r="E390" s="51">
        <v>0</v>
      </c>
      <c r="F390" s="51">
        <v>0</v>
      </c>
      <c r="G390" s="51">
        <v>0</v>
      </c>
    </row>
    <row r="391" spans="1:7" s="298" customFormat="1" ht="12.75" customHeight="1">
      <c r="A391" s="52"/>
      <c r="B391" s="37"/>
      <c r="C391" s="552"/>
      <c r="D391" s="199" t="s">
        <v>135</v>
      </c>
      <c r="E391" s="51">
        <v>0</v>
      </c>
      <c r="F391" s="200">
        <v>0</v>
      </c>
      <c r="G391" s="200">
        <v>0</v>
      </c>
    </row>
    <row r="392" spans="1:7" s="298" customFormat="1" ht="12.75" customHeight="1">
      <c r="A392" s="52"/>
      <c r="B392" s="37"/>
      <c r="C392" s="552"/>
      <c r="D392" s="199" t="s">
        <v>136</v>
      </c>
      <c r="E392" s="51">
        <v>0</v>
      </c>
      <c r="F392" s="200">
        <v>0</v>
      </c>
      <c r="G392" s="200">
        <v>0</v>
      </c>
    </row>
    <row r="393" spans="1:7" s="298" customFormat="1" ht="12.75" customHeight="1">
      <c r="A393" s="52"/>
      <c r="B393" s="37"/>
      <c r="C393" s="552"/>
      <c r="D393" s="188" t="s">
        <v>22</v>
      </c>
      <c r="E393" s="51">
        <v>0</v>
      </c>
      <c r="F393" s="200"/>
      <c r="G393" s="200"/>
    </row>
    <row r="394" spans="1:7" s="298" customFormat="1" ht="12.75" customHeight="1">
      <c r="A394" s="52"/>
      <c r="B394" s="37"/>
      <c r="C394" s="552"/>
      <c r="D394" s="188"/>
      <c r="E394" s="200"/>
      <c r="F394" s="200"/>
      <c r="G394" s="200"/>
    </row>
    <row r="395" spans="1:7" ht="27.75" customHeight="1">
      <c r="A395" s="52">
        <v>402360</v>
      </c>
      <c r="B395" s="37" t="s">
        <v>244</v>
      </c>
      <c r="C395" s="552"/>
      <c r="D395" s="188" t="s">
        <v>21</v>
      </c>
      <c r="E395" s="51">
        <v>0</v>
      </c>
      <c r="F395" s="51">
        <v>0</v>
      </c>
      <c r="G395" s="51">
        <v>0</v>
      </c>
    </row>
    <row r="396" spans="1:7" s="298" customFormat="1" ht="12.75" customHeight="1">
      <c r="A396" s="52"/>
      <c r="B396" s="37"/>
      <c r="C396" s="575"/>
      <c r="D396" s="199" t="s">
        <v>135</v>
      </c>
      <c r="E396" s="51">
        <v>0</v>
      </c>
      <c r="F396" s="200">
        <v>0</v>
      </c>
      <c r="G396" s="200">
        <v>0</v>
      </c>
    </row>
    <row r="397" spans="1:7" s="298" customFormat="1" ht="12.75" customHeight="1">
      <c r="A397" s="52"/>
      <c r="B397" s="37"/>
      <c r="C397" s="575"/>
      <c r="D397" s="199" t="s">
        <v>136</v>
      </c>
      <c r="E397" s="51">
        <v>0</v>
      </c>
      <c r="F397" s="200">
        <v>0</v>
      </c>
      <c r="G397" s="200">
        <v>0</v>
      </c>
    </row>
    <row r="398" spans="1:7" s="298" customFormat="1" ht="12.75" customHeight="1">
      <c r="A398" s="52"/>
      <c r="B398" s="37"/>
      <c r="C398" s="575"/>
      <c r="D398" s="188" t="s">
        <v>22</v>
      </c>
      <c r="E398" s="51">
        <v>0</v>
      </c>
      <c r="F398" s="200"/>
      <c r="G398" s="200"/>
    </row>
    <row r="399" spans="1:7" ht="12.75" customHeight="1">
      <c r="A399" s="307"/>
      <c r="B399" s="191"/>
      <c r="C399" s="548"/>
      <c r="D399" s="31"/>
      <c r="E399" s="306"/>
      <c r="F399" s="306"/>
      <c r="G399" s="306"/>
    </row>
    <row r="400" spans="1:7" ht="15" customHeight="1">
      <c r="A400" s="52">
        <v>402370</v>
      </c>
      <c r="B400" s="37" t="s">
        <v>245</v>
      </c>
      <c r="C400" s="552"/>
      <c r="D400" s="188" t="s">
        <v>21</v>
      </c>
      <c r="E400" s="51">
        <v>0</v>
      </c>
      <c r="F400" s="51">
        <v>0</v>
      </c>
      <c r="G400" s="51">
        <v>0</v>
      </c>
    </row>
    <row r="401" spans="1:7" s="298" customFormat="1" ht="12.75" customHeight="1">
      <c r="A401" s="52"/>
      <c r="B401" s="31"/>
      <c r="C401" s="548"/>
      <c r="D401" s="199" t="s">
        <v>135</v>
      </c>
      <c r="E401" s="51">
        <v>0</v>
      </c>
      <c r="F401" s="200">
        <v>0</v>
      </c>
      <c r="G401" s="200">
        <v>0</v>
      </c>
    </row>
    <row r="402" spans="1:7" s="298" customFormat="1" ht="12.75" customHeight="1">
      <c r="A402" s="52"/>
      <c r="B402" s="37"/>
      <c r="C402" s="552"/>
      <c r="D402" s="199" t="s">
        <v>136</v>
      </c>
      <c r="E402" s="51">
        <v>0</v>
      </c>
      <c r="F402" s="200">
        <v>0</v>
      </c>
      <c r="G402" s="200">
        <v>0</v>
      </c>
    </row>
    <row r="403" spans="1:7" s="298" customFormat="1" ht="12.75" customHeight="1">
      <c r="A403" s="52"/>
      <c r="B403" s="37"/>
      <c r="C403" s="552"/>
      <c r="D403" s="188" t="s">
        <v>22</v>
      </c>
      <c r="E403" s="51">
        <v>0</v>
      </c>
      <c r="F403" s="200"/>
      <c r="G403" s="200"/>
    </row>
    <row r="404" spans="1:7" s="298" customFormat="1" ht="12.75" customHeight="1">
      <c r="A404" s="52"/>
      <c r="B404" s="37"/>
      <c r="C404" s="552"/>
      <c r="D404" s="199"/>
      <c r="E404" s="303"/>
      <c r="F404" s="303"/>
      <c r="G404" s="303"/>
    </row>
    <row r="405" spans="1:7" ht="15" customHeight="1">
      <c r="A405" s="52">
        <v>402380</v>
      </c>
      <c r="B405" s="37" t="s">
        <v>246</v>
      </c>
      <c r="C405" s="552"/>
      <c r="D405" s="188" t="s">
        <v>21</v>
      </c>
      <c r="E405" s="51">
        <v>0</v>
      </c>
      <c r="F405" s="51">
        <v>0</v>
      </c>
      <c r="G405" s="51">
        <v>0</v>
      </c>
    </row>
    <row r="406" spans="1:7" s="298" customFormat="1" ht="12.75" customHeight="1">
      <c r="A406" s="52"/>
      <c r="B406" s="37"/>
      <c r="C406" s="552"/>
      <c r="D406" s="199" t="s">
        <v>135</v>
      </c>
      <c r="E406" s="51">
        <v>0</v>
      </c>
      <c r="F406" s="200">
        <v>0</v>
      </c>
      <c r="G406" s="200">
        <v>0</v>
      </c>
    </row>
    <row r="407" spans="1:7" s="298" customFormat="1" ht="12.75" customHeight="1">
      <c r="A407" s="198"/>
      <c r="B407" s="37"/>
      <c r="C407" s="552"/>
      <c r="D407" s="199" t="s">
        <v>136</v>
      </c>
      <c r="E407" s="51">
        <v>0</v>
      </c>
      <c r="F407" s="200">
        <v>0</v>
      </c>
      <c r="G407" s="200">
        <v>0</v>
      </c>
    </row>
    <row r="408" spans="1:7" s="298" customFormat="1" ht="12.75" customHeight="1">
      <c r="A408" s="198"/>
      <c r="B408" s="37"/>
      <c r="C408" s="552"/>
      <c r="D408" s="188" t="s">
        <v>22</v>
      </c>
      <c r="E408" s="51">
        <v>0</v>
      </c>
      <c r="F408" s="200"/>
      <c r="G408" s="200"/>
    </row>
    <row r="409" spans="1:7" s="298" customFormat="1" ht="12.75" customHeight="1">
      <c r="A409" s="198"/>
      <c r="B409" s="37"/>
      <c r="C409" s="552"/>
      <c r="D409" s="188"/>
      <c r="E409" s="200"/>
      <c r="F409" s="200"/>
      <c r="G409" s="200"/>
    </row>
    <row r="410" spans="1:7" s="298" customFormat="1" ht="12.75" customHeight="1">
      <c r="A410" s="198">
        <v>402390</v>
      </c>
      <c r="B410" s="37" t="s">
        <v>247</v>
      </c>
      <c r="C410" s="552"/>
      <c r="D410" s="188" t="s">
        <v>21</v>
      </c>
      <c r="E410" s="51">
        <v>0</v>
      </c>
      <c r="F410" s="51">
        <v>0</v>
      </c>
      <c r="G410" s="51">
        <v>0</v>
      </c>
    </row>
    <row r="411" spans="1:8" s="298" customFormat="1" ht="12.75" customHeight="1">
      <c r="A411" s="198"/>
      <c r="B411" s="37"/>
      <c r="C411" s="552"/>
      <c r="D411" s="199" t="s">
        <v>135</v>
      </c>
      <c r="E411" s="51">
        <v>0</v>
      </c>
      <c r="F411" s="200">
        <v>0</v>
      </c>
      <c r="G411" s="200">
        <v>0</v>
      </c>
      <c r="H411" s="308"/>
    </row>
    <row r="412" spans="1:7" s="298" customFormat="1" ht="12.75" customHeight="1">
      <c r="A412" s="198"/>
      <c r="B412" s="37"/>
      <c r="C412" s="552"/>
      <c r="D412" s="199" t="s">
        <v>136</v>
      </c>
      <c r="E412" s="51">
        <v>0</v>
      </c>
      <c r="F412" s="200">
        <v>0</v>
      </c>
      <c r="G412" s="200">
        <v>0</v>
      </c>
    </row>
    <row r="413" spans="1:7" s="298" customFormat="1" ht="12.75" customHeight="1">
      <c r="A413" s="198"/>
      <c r="B413" s="37"/>
      <c r="C413" s="552"/>
      <c r="D413" s="188" t="s">
        <v>22</v>
      </c>
      <c r="E413" s="51">
        <v>0</v>
      </c>
      <c r="F413" s="200"/>
      <c r="G413" s="200"/>
    </row>
    <row r="414" spans="1:7" s="298" customFormat="1" ht="12.75" customHeight="1">
      <c r="A414" s="198"/>
      <c r="B414" s="37"/>
      <c r="C414" s="552"/>
      <c r="D414" s="188"/>
      <c r="E414" s="309"/>
      <c r="F414" s="309"/>
      <c r="G414" s="309"/>
    </row>
    <row r="415" spans="1:7" s="298" customFormat="1" ht="12.75" customHeight="1">
      <c r="A415" s="198">
        <v>402400</v>
      </c>
      <c r="B415" s="37" t="s">
        <v>248</v>
      </c>
      <c r="C415" s="552"/>
      <c r="D415" s="188" t="s">
        <v>21</v>
      </c>
      <c r="E415" s="51">
        <v>0</v>
      </c>
      <c r="F415" s="51">
        <v>0</v>
      </c>
      <c r="G415" s="51">
        <v>0</v>
      </c>
    </row>
    <row r="416" spans="1:7" s="298" customFormat="1" ht="12.75" customHeight="1">
      <c r="A416" s="198"/>
      <c r="B416" s="198"/>
      <c r="C416" s="556"/>
      <c r="D416" s="199" t="s">
        <v>135</v>
      </c>
      <c r="E416" s="51">
        <v>0</v>
      </c>
      <c r="F416" s="200">
        <v>0</v>
      </c>
      <c r="G416" s="200">
        <v>0</v>
      </c>
    </row>
    <row r="417" spans="1:7" s="298" customFormat="1" ht="12.75" customHeight="1">
      <c r="A417" s="198"/>
      <c r="B417" s="198"/>
      <c r="C417" s="556"/>
      <c r="D417" s="199" t="s">
        <v>136</v>
      </c>
      <c r="E417" s="51">
        <v>0</v>
      </c>
      <c r="F417" s="200">
        <v>0</v>
      </c>
      <c r="G417" s="200">
        <v>0</v>
      </c>
    </row>
    <row r="418" spans="1:7" s="298" customFormat="1" ht="12.75" customHeight="1">
      <c r="A418" s="198"/>
      <c r="B418" s="198"/>
      <c r="C418" s="556"/>
      <c r="D418" s="188" t="s">
        <v>22</v>
      </c>
      <c r="E418" s="51">
        <v>0</v>
      </c>
      <c r="F418" s="200"/>
      <c r="G418" s="200"/>
    </row>
    <row r="419" spans="1:7" s="298" customFormat="1" ht="12.75" customHeight="1">
      <c r="A419" s="198"/>
      <c r="B419" s="198"/>
      <c r="C419" s="577"/>
      <c r="D419" s="310"/>
      <c r="E419" s="309"/>
      <c r="F419" s="309"/>
      <c r="G419" s="309"/>
    </row>
    <row r="420" spans="1:7" s="298" customFormat="1" ht="12.75" customHeight="1">
      <c r="A420" s="55">
        <v>220</v>
      </c>
      <c r="B420" s="37" t="s">
        <v>249</v>
      </c>
      <c r="C420" s="552"/>
      <c r="D420" s="188"/>
      <c r="E420" s="51"/>
      <c r="F420" s="309"/>
      <c r="G420" s="309"/>
    </row>
    <row r="421" spans="1:7" s="298" customFormat="1" ht="19.5" customHeight="1">
      <c r="A421" s="198"/>
      <c r="B421" s="202" t="s">
        <v>174</v>
      </c>
      <c r="C421" s="203"/>
      <c r="D421" s="204"/>
      <c r="E421" s="279"/>
      <c r="F421" s="279"/>
      <c r="G421" s="279"/>
    </row>
    <row r="422" spans="1:7" s="298" customFormat="1" ht="12.75" customHeight="1">
      <c r="A422" s="247"/>
      <c r="B422" s="311" t="s">
        <v>250</v>
      </c>
      <c r="C422" s="312"/>
      <c r="D422" s="209" t="s">
        <v>21</v>
      </c>
      <c r="E422" s="280">
        <f aca="true" t="shared" si="9" ref="E422:G424">E172+E177+E182+E187+E192+E197+E204+E209+E220+E227+E234+E241+E248+E253+E260+E267+E272+E277+E298+E303+E308+E315+E320+E325+E334+E339+E346+E351+E356+E361+E368+E373+E378+E385+E390+E395+E400+E405+E410+E415</f>
        <v>0</v>
      </c>
      <c r="F422" s="280">
        <f t="shared" si="9"/>
        <v>0</v>
      </c>
      <c r="G422" s="280">
        <f t="shared" si="9"/>
        <v>0</v>
      </c>
    </row>
    <row r="423" spans="1:7" s="298" customFormat="1" ht="12.75" customHeight="1">
      <c r="A423" s="198"/>
      <c r="B423" s="211"/>
      <c r="C423" s="212"/>
      <c r="D423" s="213" t="s">
        <v>135</v>
      </c>
      <c r="E423" s="280">
        <f t="shared" si="9"/>
        <v>0</v>
      </c>
      <c r="F423" s="280">
        <f t="shared" si="9"/>
        <v>0</v>
      </c>
      <c r="G423" s="280">
        <f t="shared" si="9"/>
        <v>0</v>
      </c>
    </row>
    <row r="424" spans="1:7" s="298" customFormat="1" ht="12.75" customHeight="1">
      <c r="A424" s="198"/>
      <c r="B424" s="211"/>
      <c r="C424" s="212"/>
      <c r="D424" s="213" t="s">
        <v>136</v>
      </c>
      <c r="E424" s="280">
        <f t="shared" si="9"/>
        <v>0</v>
      </c>
      <c r="F424" s="280">
        <f t="shared" si="9"/>
        <v>0</v>
      </c>
      <c r="G424" s="280">
        <f t="shared" si="9"/>
        <v>0</v>
      </c>
    </row>
    <row r="425" spans="1:7" s="298" customFormat="1" ht="12.75" customHeight="1">
      <c r="A425" s="198"/>
      <c r="B425" s="211"/>
      <c r="C425" s="212"/>
      <c r="D425" s="209" t="s">
        <v>22</v>
      </c>
      <c r="E425" s="280">
        <f>E175+E180+E185+E190+E195+E200+E207+E212+E223+E230+E237+E244+E251+E256+E263+E270+E275+E280+E301+E306+E311+E318+E323+E328+E337+E342+E349+E354+E359+E364+E371+E376+E381+E388+E393+E398+E403+E408+E413+E418+E282+E284+E286+E288+E290+E292+E294+E296+E313+E330+E383+E420</f>
        <v>0</v>
      </c>
      <c r="F425" s="280"/>
      <c r="G425" s="280"/>
    </row>
    <row r="426" spans="1:7" s="298" customFormat="1" ht="12.75" customHeight="1">
      <c r="A426" s="198"/>
      <c r="B426" s="255" t="s">
        <v>139</v>
      </c>
      <c r="C426" s="256"/>
      <c r="D426" s="257"/>
      <c r="E426" s="281"/>
      <c r="F426" s="281"/>
      <c r="G426" s="281"/>
    </row>
    <row r="427" spans="1:7" s="298" customFormat="1" ht="12.75" customHeight="1">
      <c r="A427" s="198"/>
      <c r="B427" s="223" t="s">
        <v>140</v>
      </c>
      <c r="C427" s="224"/>
      <c r="D427" s="220" t="s">
        <v>21</v>
      </c>
      <c r="E427" s="260">
        <f aca="true" t="shared" si="10" ref="E427:G429">E172+E177+E182+E187+E192+E197+E204+E209+E220+E227+E234+E241+E248+E253+E260+E267+E272+E277+E298+E303+E308+E315+E320+E325+E334+E339+E346+E351+E356+E361</f>
        <v>0</v>
      </c>
      <c r="F427" s="260">
        <f t="shared" si="10"/>
        <v>0</v>
      </c>
      <c r="G427" s="260">
        <f t="shared" si="10"/>
        <v>0</v>
      </c>
    </row>
    <row r="428" spans="1:7" s="298" customFormat="1" ht="12.75" customHeight="1">
      <c r="A428" s="198"/>
      <c r="B428" s="218"/>
      <c r="C428" s="219"/>
      <c r="D428" s="220" t="s">
        <v>135</v>
      </c>
      <c r="E428" s="260">
        <f t="shared" si="10"/>
        <v>0</v>
      </c>
      <c r="F428" s="260">
        <f t="shared" si="10"/>
        <v>0</v>
      </c>
      <c r="G428" s="260">
        <f t="shared" si="10"/>
        <v>0</v>
      </c>
    </row>
    <row r="429" spans="1:7" s="298" customFormat="1" ht="12.75" customHeight="1">
      <c r="A429" s="198"/>
      <c r="B429" s="218"/>
      <c r="C429" s="219"/>
      <c r="D429" s="227" t="s">
        <v>136</v>
      </c>
      <c r="E429" s="260">
        <f t="shared" si="10"/>
        <v>0</v>
      </c>
      <c r="F429" s="260">
        <f t="shared" si="10"/>
        <v>0</v>
      </c>
      <c r="G429" s="260">
        <f t="shared" si="10"/>
        <v>0</v>
      </c>
    </row>
    <row r="430" spans="1:7" s="298" customFormat="1" ht="12.75" customHeight="1">
      <c r="A430" s="198"/>
      <c r="B430" s="218"/>
      <c r="C430" s="219"/>
      <c r="D430" s="220" t="s">
        <v>22</v>
      </c>
      <c r="E430" s="260">
        <f>E175+E180+E185+E190+E195+E200+E207+E212+E223+E230+E237+E244+E251+E256+E263+E270+E275+E280+E301+E306+E311+E318+E323+E328+E337+E342+E349+E354+E359+E364+E282+E284+E286+E288+E290+E292+E294+E296+E313+E330</f>
        <v>0</v>
      </c>
      <c r="F430" s="260"/>
      <c r="G430" s="260"/>
    </row>
    <row r="431" spans="1:7" s="298" customFormat="1" ht="12.75" customHeight="1">
      <c r="A431" s="198"/>
      <c r="B431" s="255" t="s">
        <v>139</v>
      </c>
      <c r="C431" s="256"/>
      <c r="D431" s="257"/>
      <c r="E431" s="281"/>
      <c r="F431" s="281"/>
      <c r="G431" s="281"/>
    </row>
    <row r="432" spans="1:7" s="298" customFormat="1" ht="12.75" customHeight="1">
      <c r="A432" s="198"/>
      <c r="B432" s="218" t="s">
        <v>251</v>
      </c>
      <c r="C432" s="219"/>
      <c r="D432" s="220" t="s">
        <v>21</v>
      </c>
      <c r="E432" s="260">
        <f aca="true" t="shared" si="11" ref="E432:G434">E368+E373+E378+E385+E390+E395+E400+E405+E410+E415</f>
        <v>0</v>
      </c>
      <c r="F432" s="260">
        <f t="shared" si="11"/>
        <v>0</v>
      </c>
      <c r="G432" s="260">
        <f t="shared" si="11"/>
        <v>0</v>
      </c>
    </row>
    <row r="433" spans="1:7" s="298" customFormat="1" ht="12.75" customHeight="1">
      <c r="A433" s="198"/>
      <c r="B433" s="218"/>
      <c r="C433" s="219"/>
      <c r="D433" s="220" t="s">
        <v>135</v>
      </c>
      <c r="E433" s="260">
        <f t="shared" si="11"/>
        <v>0</v>
      </c>
      <c r="F433" s="260">
        <f t="shared" si="11"/>
        <v>0</v>
      </c>
      <c r="G433" s="260">
        <f t="shared" si="11"/>
        <v>0</v>
      </c>
    </row>
    <row r="434" spans="1:7" s="298" customFormat="1" ht="12.75" customHeight="1">
      <c r="A434" s="198"/>
      <c r="B434" s="218"/>
      <c r="C434" s="219"/>
      <c r="D434" s="227" t="s">
        <v>136</v>
      </c>
      <c r="E434" s="260">
        <f t="shared" si="11"/>
        <v>0</v>
      </c>
      <c r="F434" s="260">
        <f t="shared" si="11"/>
        <v>0</v>
      </c>
      <c r="G434" s="260">
        <f t="shared" si="11"/>
        <v>0</v>
      </c>
    </row>
    <row r="435" spans="1:7" s="298" customFormat="1" ht="12.75" customHeight="1">
      <c r="A435" s="198"/>
      <c r="B435" s="218"/>
      <c r="C435" s="219"/>
      <c r="D435" s="220" t="s">
        <v>22</v>
      </c>
      <c r="E435" s="260">
        <f>E371+E376+E381+E388+E393+E398+E403+E408+E413+E418+E420+E383</f>
        <v>0</v>
      </c>
      <c r="F435" s="260"/>
      <c r="G435" s="260"/>
    </row>
    <row r="436" spans="1:7" s="298" customFormat="1" ht="12.75" customHeight="1">
      <c r="A436" s="233"/>
      <c r="B436" s="234" t="s">
        <v>122</v>
      </c>
      <c r="C436" s="568"/>
      <c r="D436" s="235"/>
      <c r="E436" s="313"/>
      <c r="F436" s="313"/>
      <c r="G436" s="313"/>
    </row>
    <row r="437" spans="1:7" s="298" customFormat="1" ht="12.75" customHeight="1">
      <c r="A437" s="56" t="s">
        <v>252</v>
      </c>
      <c r="B437" s="37" t="s">
        <v>253</v>
      </c>
      <c r="C437" s="563"/>
      <c r="D437" s="188"/>
      <c r="E437" s="200"/>
      <c r="F437" s="200"/>
      <c r="G437" s="200"/>
    </row>
    <row r="438" spans="1:7" s="298" customFormat="1" ht="12.75" customHeight="1">
      <c r="A438" s="198"/>
      <c r="B438" s="273" t="s">
        <v>181</v>
      </c>
      <c r="C438" s="571"/>
      <c r="D438" s="188"/>
      <c r="E438" s="200"/>
      <c r="F438" s="200"/>
      <c r="G438" s="200"/>
    </row>
    <row r="439" spans="1:7" s="298" customFormat="1" ht="12.75" customHeight="1">
      <c r="A439" s="73" t="s">
        <v>254</v>
      </c>
      <c r="B439" s="23" t="s">
        <v>131</v>
      </c>
      <c r="C439" s="572"/>
      <c r="D439" s="188"/>
      <c r="E439" s="200"/>
      <c r="F439" s="200"/>
      <c r="G439" s="200"/>
    </row>
    <row r="440" spans="1:7" s="298" customFormat="1" ht="12.75" customHeight="1">
      <c r="A440" s="198"/>
      <c r="B440" s="37"/>
      <c r="C440" s="563"/>
      <c r="D440" s="188"/>
      <c r="E440" s="200"/>
      <c r="F440" s="200"/>
      <c r="G440" s="200"/>
    </row>
    <row r="441" spans="1:7" ht="30" customHeight="1">
      <c r="A441" s="52">
        <v>406010</v>
      </c>
      <c r="B441" s="37" t="s">
        <v>255</v>
      </c>
      <c r="C441" s="552"/>
      <c r="D441" s="188" t="s">
        <v>21</v>
      </c>
      <c r="E441" s="51">
        <v>0</v>
      </c>
      <c r="F441" s="51">
        <v>0</v>
      </c>
      <c r="G441" s="51">
        <v>0</v>
      </c>
    </row>
    <row r="442" spans="1:7" s="158" customFormat="1" ht="12.75" customHeight="1">
      <c r="A442" s="52"/>
      <c r="B442" s="37"/>
      <c r="C442" s="552"/>
      <c r="D442" s="199" t="s">
        <v>135</v>
      </c>
      <c r="E442" s="51">
        <v>0</v>
      </c>
      <c r="F442" s="200">
        <v>0</v>
      </c>
      <c r="G442" s="200">
        <v>0</v>
      </c>
    </row>
    <row r="443" spans="1:7" s="158" customFormat="1" ht="12.75" customHeight="1">
      <c r="A443" s="52"/>
      <c r="B443" s="31"/>
      <c r="C443" s="548"/>
      <c r="D443" s="199" t="s">
        <v>136</v>
      </c>
      <c r="E443" s="51">
        <v>0</v>
      </c>
      <c r="F443" s="200">
        <v>0</v>
      </c>
      <c r="G443" s="200">
        <v>0</v>
      </c>
    </row>
    <row r="444" spans="1:7" s="158" customFormat="1" ht="12.75" customHeight="1">
      <c r="A444" s="52"/>
      <c r="B444" s="31"/>
      <c r="C444" s="548"/>
      <c r="D444" s="188" t="s">
        <v>22</v>
      </c>
      <c r="E444" s="51">
        <v>0</v>
      </c>
      <c r="F444" s="200"/>
      <c r="G444" s="200"/>
    </row>
    <row r="445" spans="1:7" s="158" customFormat="1" ht="12.75" customHeight="1">
      <c r="A445" s="52"/>
      <c r="B445" s="31"/>
      <c r="C445" s="548"/>
      <c r="D445" s="188"/>
      <c r="E445" s="200"/>
      <c r="F445" s="200"/>
      <c r="G445" s="200"/>
    </row>
    <row r="446" spans="1:7" ht="15" customHeight="1">
      <c r="A446" s="52">
        <v>406020</v>
      </c>
      <c r="B446" s="37" t="s">
        <v>256</v>
      </c>
      <c r="C446" s="552"/>
      <c r="D446" s="188" t="s">
        <v>21</v>
      </c>
      <c r="E446" s="51">
        <v>0</v>
      </c>
      <c r="F446" s="51">
        <v>0</v>
      </c>
      <c r="G446" s="51">
        <v>0</v>
      </c>
    </row>
    <row r="447" spans="1:7" s="158" customFormat="1" ht="12.75" customHeight="1">
      <c r="A447" s="52"/>
      <c r="B447" s="37"/>
      <c r="C447" s="552"/>
      <c r="D447" s="199" t="s">
        <v>135</v>
      </c>
      <c r="E447" s="51">
        <v>0</v>
      </c>
      <c r="F447" s="200">
        <v>0</v>
      </c>
      <c r="G447" s="200">
        <v>0</v>
      </c>
    </row>
    <row r="448" spans="1:7" s="158" customFormat="1" ht="12.75" customHeight="1">
      <c r="A448" s="52"/>
      <c r="B448" s="37"/>
      <c r="C448" s="552"/>
      <c r="D448" s="199" t="s">
        <v>136</v>
      </c>
      <c r="E448" s="51">
        <v>0</v>
      </c>
      <c r="F448" s="200">
        <v>0</v>
      </c>
      <c r="G448" s="200">
        <v>0</v>
      </c>
    </row>
    <row r="449" spans="1:7" s="158" customFormat="1" ht="12.75" customHeight="1">
      <c r="A449" s="52"/>
      <c r="B449" s="37"/>
      <c r="C449" s="552"/>
      <c r="D449" s="188" t="s">
        <v>22</v>
      </c>
      <c r="E449" s="51">
        <v>0</v>
      </c>
      <c r="F449" s="200"/>
      <c r="G449" s="200"/>
    </row>
    <row r="450" spans="1:7" s="158" customFormat="1" ht="12.75" customHeight="1">
      <c r="A450" s="52"/>
      <c r="B450" s="37"/>
      <c r="C450" s="552"/>
      <c r="D450" s="188"/>
      <c r="E450" s="200"/>
      <c r="F450" s="200"/>
      <c r="G450" s="200"/>
    </row>
    <row r="451" spans="1:7" ht="15" customHeight="1">
      <c r="A451" s="52">
        <v>406030</v>
      </c>
      <c r="B451" s="37" t="s">
        <v>257</v>
      </c>
      <c r="C451" s="552"/>
      <c r="D451" s="188" t="s">
        <v>21</v>
      </c>
      <c r="E451" s="51">
        <v>0</v>
      </c>
      <c r="F451" s="51">
        <v>0</v>
      </c>
      <c r="G451" s="51">
        <v>0</v>
      </c>
    </row>
    <row r="452" spans="1:7" s="158" customFormat="1" ht="12.75" customHeight="1">
      <c r="A452" s="52"/>
      <c r="B452" s="37"/>
      <c r="C452" s="552"/>
      <c r="D452" s="199" t="s">
        <v>135</v>
      </c>
      <c r="E452" s="51">
        <v>0</v>
      </c>
      <c r="F452" s="200">
        <v>0</v>
      </c>
      <c r="G452" s="200">
        <v>0</v>
      </c>
    </row>
    <row r="453" spans="1:7" s="158" customFormat="1" ht="12.75" customHeight="1">
      <c r="A453" s="198"/>
      <c r="B453" s="37"/>
      <c r="C453" s="563"/>
      <c r="D453" s="199" t="s">
        <v>136</v>
      </c>
      <c r="E453" s="51">
        <v>0</v>
      </c>
      <c r="F453" s="200">
        <v>0</v>
      </c>
      <c r="G453" s="200">
        <v>0</v>
      </c>
    </row>
    <row r="454" spans="1:7" s="158" customFormat="1" ht="12.75" customHeight="1">
      <c r="A454" s="198"/>
      <c r="B454" s="37"/>
      <c r="C454" s="563"/>
      <c r="D454" s="188" t="s">
        <v>22</v>
      </c>
      <c r="E454" s="51">
        <v>0</v>
      </c>
      <c r="F454" s="200"/>
      <c r="G454" s="200"/>
    </row>
    <row r="455" spans="1:7" s="158" customFormat="1" ht="12.75" customHeight="1">
      <c r="A455" s="198"/>
      <c r="B455" s="37"/>
      <c r="C455" s="563"/>
      <c r="D455" s="188"/>
      <c r="E455" s="200"/>
      <c r="F455" s="200"/>
      <c r="G455" s="200"/>
    </row>
    <row r="456" spans="1:7" s="158" customFormat="1" ht="25.5" customHeight="1">
      <c r="A456" s="55">
        <v>160</v>
      </c>
      <c r="B456" s="37" t="s">
        <v>258</v>
      </c>
      <c r="C456" s="552"/>
      <c r="D456" s="188"/>
      <c r="E456" s="51"/>
      <c r="F456" s="200"/>
      <c r="G456" s="200"/>
    </row>
    <row r="457" spans="1:7" s="158" customFormat="1" ht="12.75" customHeight="1">
      <c r="A457" s="198"/>
      <c r="B457" s="37"/>
      <c r="C457" s="563"/>
      <c r="D457" s="188"/>
      <c r="E457" s="200"/>
      <c r="F457" s="200"/>
      <c r="G457" s="200"/>
    </row>
    <row r="458" spans="1:7" s="158" customFormat="1" ht="12.75" customHeight="1">
      <c r="A458" s="198"/>
      <c r="B458" s="37"/>
      <c r="C458" s="563"/>
      <c r="D458" s="188"/>
      <c r="E458" s="200"/>
      <c r="F458" s="200"/>
      <c r="G458" s="200"/>
    </row>
    <row r="459" spans="1:7" ht="12.75" customHeight="1">
      <c r="A459" s="52"/>
      <c r="B459" s="273" t="s">
        <v>235</v>
      </c>
      <c r="C459" s="565"/>
      <c r="D459" s="188"/>
      <c r="E459" s="277"/>
      <c r="F459" s="277"/>
      <c r="G459" s="277"/>
    </row>
    <row r="460" spans="1:7" ht="12.75" customHeight="1">
      <c r="A460" s="73" t="s">
        <v>259</v>
      </c>
      <c r="B460" s="23" t="s">
        <v>237</v>
      </c>
      <c r="C460" s="556"/>
      <c r="D460" s="188"/>
      <c r="E460" s="277"/>
      <c r="F460" s="277"/>
      <c r="G460" s="277"/>
    </row>
    <row r="461" spans="1:7" ht="15" customHeight="1">
      <c r="A461" s="52">
        <v>406040</v>
      </c>
      <c r="B461" s="37" t="s">
        <v>260</v>
      </c>
      <c r="C461" s="552"/>
      <c r="D461" s="188" t="s">
        <v>21</v>
      </c>
      <c r="E461" s="51">
        <v>0</v>
      </c>
      <c r="F461" s="51">
        <v>0</v>
      </c>
      <c r="G461" s="51">
        <v>0</v>
      </c>
    </row>
    <row r="462" spans="1:7" ht="15" customHeight="1">
      <c r="A462" s="52"/>
      <c r="B462" s="37"/>
      <c r="C462" s="552"/>
      <c r="D462" s="199" t="s">
        <v>135</v>
      </c>
      <c r="E462" s="51">
        <v>0</v>
      </c>
      <c r="F462" s="200">
        <v>0</v>
      </c>
      <c r="G462" s="200">
        <v>0</v>
      </c>
    </row>
    <row r="463" spans="1:7" ht="15" customHeight="1">
      <c r="A463" s="52"/>
      <c r="B463" s="37"/>
      <c r="C463" s="552"/>
      <c r="D463" s="199" t="s">
        <v>136</v>
      </c>
      <c r="E463" s="51">
        <v>0</v>
      </c>
      <c r="F463" s="200">
        <v>0</v>
      </c>
      <c r="G463" s="200">
        <v>0</v>
      </c>
    </row>
    <row r="464" spans="1:7" ht="15" customHeight="1">
      <c r="A464" s="52"/>
      <c r="B464" s="37"/>
      <c r="C464" s="552"/>
      <c r="D464" s="188" t="s">
        <v>22</v>
      </c>
      <c r="E464" s="51">
        <v>0</v>
      </c>
      <c r="F464" s="200"/>
      <c r="G464" s="200"/>
    </row>
    <row r="465" spans="1:7" ht="15" customHeight="1">
      <c r="A465" s="52"/>
      <c r="B465" s="37"/>
      <c r="C465" s="552"/>
      <c r="D465" s="188"/>
      <c r="E465" s="200"/>
      <c r="F465" s="200"/>
      <c r="G465" s="200"/>
    </row>
    <row r="466" spans="1:7" ht="25.5" customHeight="1">
      <c r="A466" s="52">
        <v>406050</v>
      </c>
      <c r="B466" s="37" t="s">
        <v>261</v>
      </c>
      <c r="C466" s="552"/>
      <c r="D466" s="188" t="s">
        <v>21</v>
      </c>
      <c r="E466" s="51">
        <v>0</v>
      </c>
      <c r="F466" s="51">
        <v>0</v>
      </c>
      <c r="G466" s="51">
        <v>0</v>
      </c>
    </row>
    <row r="467" spans="1:7" s="158" customFormat="1" ht="12.75" customHeight="1">
      <c r="A467" s="52"/>
      <c r="B467" s="37"/>
      <c r="C467" s="552"/>
      <c r="D467" s="199" t="s">
        <v>135</v>
      </c>
      <c r="E467" s="51">
        <v>0</v>
      </c>
      <c r="F467" s="200">
        <v>0</v>
      </c>
      <c r="G467" s="200">
        <v>0</v>
      </c>
    </row>
    <row r="468" spans="1:7" s="158" customFormat="1" ht="12.75" customHeight="1">
      <c r="A468" s="52"/>
      <c r="B468" s="37"/>
      <c r="C468" s="552"/>
      <c r="D468" s="199" t="s">
        <v>136</v>
      </c>
      <c r="E468" s="51">
        <v>0</v>
      </c>
      <c r="F468" s="200">
        <v>0</v>
      </c>
      <c r="G468" s="200">
        <v>0</v>
      </c>
    </row>
    <row r="469" spans="1:7" s="158" customFormat="1" ht="12.75" customHeight="1">
      <c r="A469" s="52"/>
      <c r="B469" s="37"/>
      <c r="C469" s="552"/>
      <c r="D469" s="188" t="s">
        <v>22</v>
      </c>
      <c r="E469" s="51">
        <v>0</v>
      </c>
      <c r="F469" s="200"/>
      <c r="G469" s="200"/>
    </row>
    <row r="470" spans="1:7" s="158" customFormat="1" ht="12.75" customHeight="1">
      <c r="A470" s="52"/>
      <c r="B470" s="37"/>
      <c r="C470" s="552"/>
      <c r="D470" s="188"/>
      <c r="E470" s="200"/>
      <c r="F470" s="200"/>
      <c r="G470" s="200"/>
    </row>
    <row r="471" spans="1:7" ht="15" customHeight="1">
      <c r="A471" s="52">
        <v>406060</v>
      </c>
      <c r="B471" s="37" t="s">
        <v>262</v>
      </c>
      <c r="C471" s="552"/>
      <c r="D471" s="188" t="s">
        <v>21</v>
      </c>
      <c r="E471" s="51">
        <v>0</v>
      </c>
      <c r="F471" s="51">
        <v>0</v>
      </c>
      <c r="G471" s="51">
        <v>0</v>
      </c>
    </row>
    <row r="472" spans="1:7" s="158" customFormat="1" ht="12.75" customHeight="1">
      <c r="A472" s="197"/>
      <c r="B472" s="58"/>
      <c r="C472" s="552"/>
      <c r="D472" s="199" t="s">
        <v>135</v>
      </c>
      <c r="E472" s="51">
        <v>0</v>
      </c>
      <c r="F472" s="200">
        <v>0</v>
      </c>
      <c r="G472" s="200">
        <v>0</v>
      </c>
    </row>
    <row r="473" spans="1:7" s="158" customFormat="1" ht="12.75" customHeight="1">
      <c r="A473" s="198"/>
      <c r="B473" s="37"/>
      <c r="C473" s="563"/>
      <c r="D473" s="199" t="s">
        <v>136</v>
      </c>
      <c r="E473" s="51">
        <v>0</v>
      </c>
      <c r="F473" s="200">
        <v>0</v>
      </c>
      <c r="G473" s="200">
        <v>0</v>
      </c>
    </row>
    <row r="474" spans="1:7" s="158" customFormat="1" ht="12.75" customHeight="1">
      <c r="A474" s="198"/>
      <c r="B474" s="37"/>
      <c r="C474" s="563"/>
      <c r="D474" s="188" t="s">
        <v>22</v>
      </c>
      <c r="E474" s="51">
        <v>0</v>
      </c>
      <c r="F474" s="200"/>
      <c r="G474" s="200"/>
    </row>
    <row r="475" spans="1:7" s="158" customFormat="1" ht="12.75" customHeight="1">
      <c r="A475" s="198"/>
      <c r="B475" s="202" t="s">
        <v>174</v>
      </c>
      <c r="C475" s="203"/>
      <c r="D475" s="204"/>
      <c r="E475" s="279"/>
      <c r="F475" s="279"/>
      <c r="G475" s="279"/>
    </row>
    <row r="476" spans="1:7" s="158" customFormat="1" ht="12.75" customHeight="1">
      <c r="A476" s="314"/>
      <c r="B476" s="207" t="s">
        <v>263</v>
      </c>
      <c r="C476" s="208"/>
      <c r="D476" s="209" t="s">
        <v>21</v>
      </c>
      <c r="E476" s="280">
        <f aca="true" t="shared" si="12" ref="E476:G478">E441+E446+E451+E461+E466+E471</f>
        <v>0</v>
      </c>
      <c r="F476" s="280">
        <f t="shared" si="12"/>
        <v>0</v>
      </c>
      <c r="G476" s="280">
        <f t="shared" si="12"/>
        <v>0</v>
      </c>
    </row>
    <row r="477" spans="1:7" s="158" customFormat="1" ht="12.75" customHeight="1">
      <c r="A477" s="198"/>
      <c r="B477" s="211"/>
      <c r="C477" s="212"/>
      <c r="D477" s="213" t="s">
        <v>135</v>
      </c>
      <c r="E477" s="280">
        <f t="shared" si="12"/>
        <v>0</v>
      </c>
      <c r="F477" s="280">
        <f t="shared" si="12"/>
        <v>0</v>
      </c>
      <c r="G477" s="280">
        <f t="shared" si="12"/>
        <v>0</v>
      </c>
    </row>
    <row r="478" spans="1:7" s="158" customFormat="1" ht="12.75" customHeight="1">
      <c r="A478" s="198"/>
      <c r="B478" s="211"/>
      <c r="C478" s="212"/>
      <c r="D478" s="213" t="s">
        <v>136</v>
      </c>
      <c r="E478" s="280">
        <f t="shared" si="12"/>
        <v>0</v>
      </c>
      <c r="F478" s="280">
        <f t="shared" si="12"/>
        <v>0</v>
      </c>
      <c r="G478" s="280">
        <f t="shared" si="12"/>
        <v>0</v>
      </c>
    </row>
    <row r="479" spans="1:7" s="158" customFormat="1" ht="12.75" customHeight="1">
      <c r="A479" s="198"/>
      <c r="B479" s="211"/>
      <c r="C479" s="212"/>
      <c r="D479" s="209" t="s">
        <v>22</v>
      </c>
      <c r="E479" s="280">
        <f>E444+E449+E454+E464+E469+E474+E456</f>
        <v>0</v>
      </c>
      <c r="F479" s="280"/>
      <c r="G479" s="280"/>
    </row>
    <row r="480" spans="1:7" s="158" customFormat="1" ht="12.75" customHeight="1">
      <c r="A480" s="198"/>
      <c r="B480" s="255" t="s">
        <v>139</v>
      </c>
      <c r="C480" s="256"/>
      <c r="D480" s="257"/>
      <c r="E480" s="281"/>
      <c r="F480" s="281"/>
      <c r="G480" s="281"/>
    </row>
    <row r="481" spans="1:7" s="158" customFormat="1" ht="12.75" customHeight="1">
      <c r="A481" s="198"/>
      <c r="B481" s="223" t="s">
        <v>140</v>
      </c>
      <c r="C481" s="224"/>
      <c r="D481" s="220" t="s">
        <v>21</v>
      </c>
      <c r="E481" s="260">
        <f aca="true" t="shared" si="13" ref="E481:G483">E441+E446+E451</f>
        <v>0</v>
      </c>
      <c r="F481" s="260">
        <f t="shared" si="13"/>
        <v>0</v>
      </c>
      <c r="G481" s="260">
        <f t="shared" si="13"/>
        <v>0</v>
      </c>
    </row>
    <row r="482" spans="1:7" s="158" customFormat="1" ht="12.75" customHeight="1">
      <c r="A482" s="198"/>
      <c r="B482" s="218"/>
      <c r="C482" s="219"/>
      <c r="D482" s="227" t="s">
        <v>135</v>
      </c>
      <c r="E482" s="260">
        <f t="shared" si="13"/>
        <v>0</v>
      </c>
      <c r="F482" s="260">
        <f t="shared" si="13"/>
        <v>0</v>
      </c>
      <c r="G482" s="260">
        <f t="shared" si="13"/>
        <v>0</v>
      </c>
    </row>
    <row r="483" spans="1:7" s="158" customFormat="1" ht="12.75" customHeight="1">
      <c r="A483" s="198"/>
      <c r="B483" s="218"/>
      <c r="C483" s="219"/>
      <c r="D483" s="227" t="s">
        <v>136</v>
      </c>
      <c r="E483" s="260">
        <f t="shared" si="13"/>
        <v>0</v>
      </c>
      <c r="F483" s="260">
        <f t="shared" si="13"/>
        <v>0</v>
      </c>
      <c r="G483" s="260">
        <f t="shared" si="13"/>
        <v>0</v>
      </c>
    </row>
    <row r="484" spans="1:7" s="158" customFormat="1" ht="12.75" customHeight="1">
      <c r="A484" s="198"/>
      <c r="B484" s="218"/>
      <c r="C484" s="219"/>
      <c r="D484" s="220" t="s">
        <v>22</v>
      </c>
      <c r="E484" s="260">
        <f>E444+E449+E454+E456</f>
        <v>0</v>
      </c>
      <c r="F484" s="260"/>
      <c r="G484" s="260"/>
    </row>
    <row r="485" spans="1:7" s="158" customFormat="1" ht="12.75" customHeight="1">
      <c r="A485" s="198"/>
      <c r="B485" s="255" t="s">
        <v>139</v>
      </c>
      <c r="C485" s="256"/>
      <c r="D485" s="257"/>
      <c r="E485" s="281"/>
      <c r="F485" s="281"/>
      <c r="G485" s="281"/>
    </row>
    <row r="486" spans="1:7" s="158" customFormat="1" ht="12.75" customHeight="1">
      <c r="A486" s="198"/>
      <c r="B486" s="315" t="s">
        <v>251</v>
      </c>
      <c r="C486" s="316"/>
      <c r="D486" s="220" t="s">
        <v>21</v>
      </c>
      <c r="E486" s="260">
        <f aca="true" t="shared" si="14" ref="E486:G488">E461+E466+E471</f>
        <v>0</v>
      </c>
      <c r="F486" s="260">
        <f t="shared" si="14"/>
        <v>0</v>
      </c>
      <c r="G486" s="260">
        <f t="shared" si="14"/>
        <v>0</v>
      </c>
    </row>
    <row r="487" spans="1:7" s="158" customFormat="1" ht="12.75" customHeight="1">
      <c r="A487" s="198"/>
      <c r="B487" s="218"/>
      <c r="C487" s="219"/>
      <c r="D487" s="227" t="s">
        <v>135</v>
      </c>
      <c r="E487" s="260">
        <f t="shared" si="14"/>
        <v>0</v>
      </c>
      <c r="F487" s="260">
        <f t="shared" si="14"/>
        <v>0</v>
      </c>
      <c r="G487" s="260">
        <f t="shared" si="14"/>
        <v>0</v>
      </c>
    </row>
    <row r="488" spans="1:7" s="158" customFormat="1" ht="12.75" customHeight="1">
      <c r="A488" s="198"/>
      <c r="B488" s="218"/>
      <c r="C488" s="219"/>
      <c r="D488" s="227" t="s">
        <v>136</v>
      </c>
      <c r="E488" s="260">
        <f t="shared" si="14"/>
        <v>0</v>
      </c>
      <c r="F488" s="260">
        <f t="shared" si="14"/>
        <v>0</v>
      </c>
      <c r="G488" s="260">
        <f t="shared" si="14"/>
        <v>0</v>
      </c>
    </row>
    <row r="489" spans="1:7" s="158" customFormat="1" ht="12.75" customHeight="1">
      <c r="A489" s="198"/>
      <c r="B489" s="218"/>
      <c r="C489" s="219"/>
      <c r="D489" s="220" t="s">
        <v>22</v>
      </c>
      <c r="E489" s="260">
        <f>E464+E469+E474</f>
        <v>0</v>
      </c>
      <c r="F489" s="260"/>
      <c r="G489" s="260"/>
    </row>
    <row r="490" spans="1:7" s="158" customFormat="1" ht="12.75" customHeight="1">
      <c r="A490" s="233"/>
      <c r="B490" s="282" t="s">
        <v>176</v>
      </c>
      <c r="C490" s="283"/>
      <c r="D490" s="284"/>
      <c r="E490" s="285"/>
      <c r="F490" s="285"/>
      <c r="G490" s="285"/>
    </row>
    <row r="491" spans="1:7" s="158" customFormat="1" ht="12.75" customHeight="1">
      <c r="A491" s="198"/>
      <c r="B491" s="286" t="s">
        <v>264</v>
      </c>
      <c r="C491" s="317"/>
      <c r="D491" s="288" t="s">
        <v>21</v>
      </c>
      <c r="E491" s="317">
        <f aca="true" t="shared" si="15" ref="E491:G493">E422+E476</f>
        <v>0</v>
      </c>
      <c r="F491" s="317">
        <f t="shared" si="15"/>
        <v>0</v>
      </c>
      <c r="G491" s="317">
        <f t="shared" si="15"/>
        <v>0</v>
      </c>
    </row>
    <row r="492" spans="1:7" s="158" customFormat="1" ht="12.75" customHeight="1">
      <c r="A492" s="198"/>
      <c r="B492" s="289"/>
      <c r="C492" s="290"/>
      <c r="D492" s="291" t="s">
        <v>135</v>
      </c>
      <c r="E492" s="317">
        <f t="shared" si="15"/>
        <v>0</v>
      </c>
      <c r="F492" s="317">
        <f t="shared" si="15"/>
        <v>0</v>
      </c>
      <c r="G492" s="317">
        <f t="shared" si="15"/>
        <v>0</v>
      </c>
    </row>
    <row r="493" spans="1:7" s="158" customFormat="1" ht="12.75" customHeight="1">
      <c r="A493" s="198"/>
      <c r="B493" s="289"/>
      <c r="C493" s="290"/>
      <c r="D493" s="291" t="s">
        <v>136</v>
      </c>
      <c r="E493" s="317">
        <f t="shared" si="15"/>
        <v>0</v>
      </c>
      <c r="F493" s="317">
        <f t="shared" si="15"/>
        <v>0</v>
      </c>
      <c r="G493" s="317">
        <f t="shared" si="15"/>
        <v>0</v>
      </c>
    </row>
    <row r="494" spans="1:7" s="158" customFormat="1" ht="12.75" customHeight="1">
      <c r="A494" s="198"/>
      <c r="B494" s="289"/>
      <c r="C494" s="290"/>
      <c r="D494" s="288" t="s">
        <v>22</v>
      </c>
      <c r="E494" s="317">
        <f>E425+E479</f>
        <v>0</v>
      </c>
      <c r="F494" s="317"/>
      <c r="G494" s="317"/>
    </row>
    <row r="495" spans="1:7" ht="24" customHeight="1">
      <c r="A495" s="583" t="s">
        <v>265</v>
      </c>
      <c r="B495" s="583"/>
      <c r="C495" s="583"/>
      <c r="D495" s="583"/>
      <c r="E495" s="583"/>
      <c r="F495" s="583"/>
      <c r="G495" s="583"/>
    </row>
    <row r="496" spans="1:9" ht="2.25" customHeight="1" hidden="1">
      <c r="A496" s="318"/>
      <c r="B496" s="68"/>
      <c r="C496" s="138"/>
      <c r="D496" s="319"/>
      <c r="E496" s="320"/>
      <c r="F496" s="320"/>
      <c r="G496" s="321"/>
      <c r="I496"/>
    </row>
    <row r="497" spans="1:7" ht="12.75" customHeight="1">
      <c r="A497" s="168" t="s">
        <v>122</v>
      </c>
      <c r="B497" s="169"/>
      <c r="C497" s="170"/>
      <c r="D497" s="171"/>
      <c r="E497" s="172" t="s">
        <v>123</v>
      </c>
      <c r="F497" s="172" t="s">
        <v>123</v>
      </c>
      <c r="G497" s="173" t="s">
        <v>123</v>
      </c>
    </row>
    <row r="498" spans="1:7" ht="13.5" customHeight="1">
      <c r="A498" s="174" t="s">
        <v>124</v>
      </c>
      <c r="B498" s="175" t="s">
        <v>266</v>
      </c>
      <c r="C498" s="176"/>
      <c r="D498" s="177"/>
      <c r="E498" s="178"/>
      <c r="F498" s="178"/>
      <c r="G498" s="179"/>
    </row>
    <row r="499" spans="1:7" ht="12" customHeight="1">
      <c r="A499" s="180" t="s">
        <v>126</v>
      </c>
      <c r="B499" s="181"/>
      <c r="C499" s="182"/>
      <c r="D499" s="183"/>
      <c r="E499" s="184">
        <v>2022</v>
      </c>
      <c r="F499" s="184">
        <v>2023</v>
      </c>
      <c r="G499" s="185">
        <v>2024</v>
      </c>
    </row>
    <row r="500" spans="1:7" ht="12.75" customHeight="1">
      <c r="A500" s="52"/>
      <c r="B500" s="37" t="s">
        <v>122</v>
      </c>
      <c r="C500" s="563"/>
      <c r="D500" s="186"/>
      <c r="E500" s="187"/>
      <c r="F500" s="187"/>
      <c r="G500" s="187"/>
    </row>
    <row r="501" spans="1:7" ht="12.75" customHeight="1">
      <c r="A501" s="238" t="s">
        <v>267</v>
      </c>
      <c r="B501" s="37" t="s">
        <v>268</v>
      </c>
      <c r="C501" s="563"/>
      <c r="D501" s="186"/>
      <c r="E501" s="187"/>
      <c r="F501" s="187"/>
      <c r="G501" s="187"/>
    </row>
    <row r="502" spans="1:7" ht="12.75" customHeight="1">
      <c r="A502" s="52"/>
      <c r="B502" s="189" t="s">
        <v>181</v>
      </c>
      <c r="C502" s="565"/>
      <c r="D502" s="188"/>
      <c r="E502" s="187"/>
      <c r="F502" s="187"/>
      <c r="G502" s="187"/>
    </row>
    <row r="503" spans="1:7" ht="12.75" customHeight="1">
      <c r="A503" s="274" t="s">
        <v>269</v>
      </c>
      <c r="B503" s="74" t="s">
        <v>168</v>
      </c>
      <c r="C503" s="556"/>
      <c r="D503" s="188"/>
      <c r="E503" s="187"/>
      <c r="F503" s="187"/>
      <c r="G503" s="187"/>
    </row>
    <row r="504" spans="1:7" ht="15" customHeight="1">
      <c r="A504" s="197">
        <v>200110</v>
      </c>
      <c r="B504" s="58" t="s">
        <v>270</v>
      </c>
      <c r="C504" s="552"/>
      <c r="D504" s="188" t="s">
        <v>21</v>
      </c>
      <c r="E504" s="51">
        <v>0</v>
      </c>
      <c r="F504" s="51">
        <v>0</v>
      </c>
      <c r="G504" s="51">
        <v>0</v>
      </c>
    </row>
    <row r="505" spans="1:7" ht="12.75" customHeight="1">
      <c r="A505" s="198"/>
      <c r="B505" s="31"/>
      <c r="C505" s="569"/>
      <c r="D505" s="199" t="s">
        <v>135</v>
      </c>
      <c r="E505" s="200"/>
      <c r="F505" s="200"/>
      <c r="G505" s="200"/>
    </row>
    <row r="506" spans="1:7" ht="12.75" customHeight="1">
      <c r="A506" s="198"/>
      <c r="B506" s="31"/>
      <c r="C506" s="569"/>
      <c r="D506" s="199" t="s">
        <v>136</v>
      </c>
      <c r="E506" s="200"/>
      <c r="F506" s="200"/>
      <c r="G506" s="200"/>
    </row>
    <row r="507" spans="1:7" ht="12.75" customHeight="1">
      <c r="A507" s="198"/>
      <c r="B507" s="37"/>
      <c r="C507" s="563"/>
      <c r="D507" s="188" t="s">
        <v>22</v>
      </c>
      <c r="E507" s="200"/>
      <c r="F507" s="200"/>
      <c r="G507" s="200"/>
    </row>
    <row r="508" spans="1:7" ht="12.75" customHeight="1">
      <c r="A508" s="52"/>
      <c r="B508" s="37"/>
      <c r="C508" s="563"/>
      <c r="D508" s="188"/>
      <c r="E508" s="200"/>
      <c r="F508" s="200"/>
      <c r="G508" s="200"/>
    </row>
    <row r="509" spans="1:7" ht="15" customHeight="1">
      <c r="A509" s="197">
        <v>200120</v>
      </c>
      <c r="B509" s="58" t="s">
        <v>271</v>
      </c>
      <c r="C509" s="552"/>
      <c r="D509" s="188" t="s">
        <v>21</v>
      </c>
      <c r="E509" s="51">
        <v>0</v>
      </c>
      <c r="F509" s="51">
        <v>0</v>
      </c>
      <c r="G509" s="51">
        <v>0</v>
      </c>
    </row>
    <row r="510" spans="1:7" ht="12.75" customHeight="1">
      <c r="A510" s="52"/>
      <c r="B510" s="31"/>
      <c r="C510" s="569"/>
      <c r="D510" s="199" t="s">
        <v>135</v>
      </c>
      <c r="E510" s="200"/>
      <c r="F510" s="200"/>
      <c r="G510" s="200"/>
    </row>
    <row r="511" spans="1:7" ht="12.75" customHeight="1">
      <c r="A511" s="52"/>
      <c r="B511" s="37"/>
      <c r="C511" s="563"/>
      <c r="D511" s="199" t="s">
        <v>136</v>
      </c>
      <c r="E511" s="200"/>
      <c r="F511" s="200"/>
      <c r="G511" s="200"/>
    </row>
    <row r="512" spans="1:7" ht="12.75" customHeight="1">
      <c r="A512" s="52"/>
      <c r="B512" s="37"/>
      <c r="C512" s="563"/>
      <c r="D512" s="188" t="s">
        <v>22</v>
      </c>
      <c r="E512" s="200"/>
      <c r="F512" s="200"/>
      <c r="G512" s="200"/>
    </row>
    <row r="513" spans="1:7" ht="12.75" customHeight="1">
      <c r="A513" s="55">
        <v>215</v>
      </c>
      <c r="B513" s="37" t="s">
        <v>272</v>
      </c>
      <c r="C513" s="563"/>
      <c r="D513" s="188"/>
      <c r="E513" s="200"/>
      <c r="F513" s="200"/>
      <c r="G513" s="200"/>
    </row>
    <row r="514" spans="1:7" ht="12.75" customHeight="1">
      <c r="A514" s="52"/>
      <c r="B514" s="37"/>
      <c r="C514" s="563"/>
      <c r="D514" s="188"/>
      <c r="E514" s="200"/>
      <c r="F514" s="200"/>
      <c r="G514" s="200"/>
    </row>
    <row r="515" spans="1:7" ht="12.75" customHeight="1">
      <c r="A515" s="52"/>
      <c r="B515" s="37"/>
      <c r="C515" s="563"/>
      <c r="D515" s="188"/>
      <c r="E515" s="200"/>
      <c r="F515" s="200"/>
      <c r="G515" s="200"/>
    </row>
    <row r="516" spans="1:7" ht="15" customHeight="1">
      <c r="A516" s="197">
        <v>200130</v>
      </c>
      <c r="B516" s="58" t="s">
        <v>273</v>
      </c>
      <c r="C516" s="552"/>
      <c r="D516" s="188" t="s">
        <v>21</v>
      </c>
      <c r="E516" s="200"/>
      <c r="F516" s="200"/>
      <c r="G516" s="200"/>
    </row>
    <row r="517" spans="1:7" ht="12.75" customHeight="1">
      <c r="A517" s="198"/>
      <c r="B517" s="37"/>
      <c r="C517" s="563"/>
      <c r="D517" s="199" t="s">
        <v>135</v>
      </c>
      <c r="E517" s="200"/>
      <c r="F517" s="200"/>
      <c r="G517" s="200"/>
    </row>
    <row r="518" spans="1:7" ht="12.75" customHeight="1">
      <c r="A518" s="198"/>
      <c r="B518" s="37"/>
      <c r="C518" s="563"/>
      <c r="D518" s="199" t="s">
        <v>136</v>
      </c>
      <c r="E518" s="200"/>
      <c r="F518" s="200"/>
      <c r="G518" s="200"/>
    </row>
    <row r="519" spans="1:7" ht="12.75" customHeight="1">
      <c r="A519" s="198"/>
      <c r="B519" s="37"/>
      <c r="C519" s="563"/>
      <c r="D519" s="188" t="s">
        <v>22</v>
      </c>
      <c r="E519" s="51">
        <v>0</v>
      </c>
      <c r="F519" s="200"/>
      <c r="G519" s="200"/>
    </row>
    <row r="520" spans="1:7" ht="12.75" customHeight="1">
      <c r="A520" s="198"/>
      <c r="B520" s="202" t="s">
        <v>174</v>
      </c>
      <c r="C520" s="203"/>
      <c r="D520" s="204"/>
      <c r="E520" s="279"/>
      <c r="F520" s="279"/>
      <c r="G520" s="279"/>
    </row>
    <row r="521" spans="1:7" ht="12.75" customHeight="1">
      <c r="A521" s="247"/>
      <c r="B521" s="207" t="s">
        <v>274</v>
      </c>
      <c r="C521" s="208"/>
      <c r="D521" s="209" t="s">
        <v>21</v>
      </c>
      <c r="E521" s="280">
        <f>E504+E509</f>
        <v>0</v>
      </c>
      <c r="F521" s="280">
        <f>F504+F509</f>
        <v>0</v>
      </c>
      <c r="G521" s="280">
        <f>G504+G509</f>
        <v>0</v>
      </c>
    </row>
    <row r="522" spans="1:7" ht="12.75" customHeight="1">
      <c r="A522" s="198"/>
      <c r="B522" s="211"/>
      <c r="C522" s="212"/>
      <c r="D522" s="209" t="s">
        <v>135</v>
      </c>
      <c r="E522" s="280"/>
      <c r="F522" s="280"/>
      <c r="G522" s="280"/>
    </row>
    <row r="523" spans="1:7" ht="12.75" customHeight="1">
      <c r="A523" s="198"/>
      <c r="B523" s="211"/>
      <c r="C523" s="212"/>
      <c r="D523" s="213" t="s">
        <v>136</v>
      </c>
      <c r="E523" s="280"/>
      <c r="F523" s="280"/>
      <c r="G523" s="280"/>
    </row>
    <row r="524" spans="1:7" ht="12.75" customHeight="1">
      <c r="A524" s="198"/>
      <c r="B524" s="211"/>
      <c r="C524" s="212"/>
      <c r="D524" s="209" t="s">
        <v>22</v>
      </c>
      <c r="E524" s="280">
        <f>E519</f>
        <v>0</v>
      </c>
      <c r="F524" s="280"/>
      <c r="G524" s="280"/>
    </row>
    <row r="525" spans="1:7" ht="12.75" customHeight="1">
      <c r="A525" s="198"/>
      <c r="B525" s="255" t="s">
        <v>139</v>
      </c>
      <c r="C525" s="256"/>
      <c r="D525" s="257"/>
      <c r="E525" s="281"/>
      <c r="F525" s="281"/>
      <c r="G525" s="281"/>
    </row>
    <row r="526" spans="1:7" ht="12.75" customHeight="1">
      <c r="A526" s="198"/>
      <c r="B526" s="223" t="s">
        <v>140</v>
      </c>
      <c r="C526" s="224"/>
      <c r="D526" s="220" t="s">
        <v>21</v>
      </c>
      <c r="E526" s="260">
        <f>E504+E509</f>
        <v>0</v>
      </c>
      <c r="F526" s="260">
        <f>F504+F509</f>
        <v>0</v>
      </c>
      <c r="G526" s="260">
        <f>G504+G509</f>
        <v>0</v>
      </c>
    </row>
    <row r="527" spans="1:7" ht="12.75" customHeight="1">
      <c r="A527" s="198"/>
      <c r="B527" s="218"/>
      <c r="C527" s="219"/>
      <c r="D527" s="227" t="s">
        <v>135</v>
      </c>
      <c r="E527" s="260"/>
      <c r="F527" s="260"/>
      <c r="G527" s="260"/>
    </row>
    <row r="528" spans="1:7" ht="12.75" customHeight="1">
      <c r="A528" s="198"/>
      <c r="B528" s="218"/>
      <c r="C528" s="219"/>
      <c r="D528" s="227" t="s">
        <v>136</v>
      </c>
      <c r="E528" s="260"/>
      <c r="F528" s="260"/>
      <c r="G528" s="260"/>
    </row>
    <row r="529" spans="1:7" ht="12.75" customHeight="1">
      <c r="A529" s="198"/>
      <c r="B529" s="218"/>
      <c r="C529" s="219"/>
      <c r="D529" s="220" t="s">
        <v>22</v>
      </c>
      <c r="E529" s="260">
        <f>E519</f>
        <v>0</v>
      </c>
      <c r="F529" s="260"/>
      <c r="G529" s="260"/>
    </row>
    <row r="530" spans="1:7" ht="12.75" customHeight="1">
      <c r="A530" s="233"/>
      <c r="B530" s="234" t="s">
        <v>122</v>
      </c>
      <c r="C530" s="568"/>
      <c r="D530" s="235"/>
      <c r="E530" s="313"/>
      <c r="F530" s="313"/>
      <c r="G530" s="313"/>
    </row>
    <row r="531" spans="1:7" ht="12.75" customHeight="1">
      <c r="A531" s="238" t="s">
        <v>275</v>
      </c>
      <c r="B531" s="37" t="s">
        <v>276</v>
      </c>
      <c r="C531" s="563"/>
      <c r="D531" s="188"/>
      <c r="E531" s="200"/>
      <c r="F531" s="200"/>
      <c r="G531" s="200"/>
    </row>
    <row r="532" spans="1:7" ht="12.75" customHeight="1">
      <c r="A532" s="198"/>
      <c r="B532" s="273" t="s">
        <v>181</v>
      </c>
      <c r="C532" s="571"/>
      <c r="D532" s="188"/>
      <c r="E532" s="200"/>
      <c r="F532" s="200"/>
      <c r="G532" s="200"/>
    </row>
    <row r="533" spans="1:7" ht="12.75" customHeight="1">
      <c r="A533" s="274" t="s">
        <v>269</v>
      </c>
      <c r="B533" s="74" t="s">
        <v>168</v>
      </c>
      <c r="C533" s="556"/>
      <c r="D533" s="188"/>
      <c r="E533" s="200"/>
      <c r="F533" s="200"/>
      <c r="G533" s="200"/>
    </row>
    <row r="534" spans="1:7" ht="28.5" customHeight="1">
      <c r="A534" s="197">
        <v>200210</v>
      </c>
      <c r="B534" s="58" t="s">
        <v>277</v>
      </c>
      <c r="C534" s="552"/>
      <c r="D534" s="188" t="s">
        <v>21</v>
      </c>
      <c r="E534" s="51">
        <v>0</v>
      </c>
      <c r="F534" s="51">
        <v>0</v>
      </c>
      <c r="G534" s="51">
        <v>0</v>
      </c>
    </row>
    <row r="535" spans="1:7" ht="12.75" customHeight="1">
      <c r="A535" s="198"/>
      <c r="B535" s="37"/>
      <c r="C535" s="563"/>
      <c r="D535" s="199" t="s">
        <v>135</v>
      </c>
      <c r="E535" s="200"/>
      <c r="F535" s="200"/>
      <c r="G535" s="200"/>
    </row>
    <row r="536" spans="1:7" ht="12.75" customHeight="1">
      <c r="A536" s="31"/>
      <c r="B536" s="31"/>
      <c r="C536" s="569"/>
      <c r="D536" s="199" t="s">
        <v>136</v>
      </c>
      <c r="E536" s="200"/>
      <c r="F536" s="200"/>
      <c r="G536" s="200"/>
    </row>
    <row r="537" spans="1:7" ht="12.75" customHeight="1">
      <c r="A537" s="31"/>
      <c r="B537" s="31"/>
      <c r="C537" s="569"/>
      <c r="D537" s="188" t="s">
        <v>22</v>
      </c>
      <c r="E537" s="200"/>
      <c r="F537" s="200"/>
      <c r="G537" s="200"/>
    </row>
    <row r="538" spans="1:7" ht="12.75" customHeight="1">
      <c r="A538" s="198"/>
      <c r="B538" s="273" t="s">
        <v>235</v>
      </c>
      <c r="C538" s="571"/>
      <c r="D538" s="188"/>
      <c r="E538" s="200"/>
      <c r="F538" s="200"/>
      <c r="G538" s="200"/>
    </row>
    <row r="539" spans="1:7" ht="12.75" customHeight="1">
      <c r="A539" s="274" t="s">
        <v>278</v>
      </c>
      <c r="B539" s="74" t="s">
        <v>279</v>
      </c>
      <c r="C539" s="556"/>
      <c r="D539" s="188"/>
      <c r="E539" s="200"/>
      <c r="F539" s="200"/>
      <c r="G539" s="200"/>
    </row>
    <row r="540" spans="1:7" ht="12.75" customHeight="1">
      <c r="A540" s="197">
        <v>200220</v>
      </c>
      <c r="B540" s="58" t="s">
        <v>280</v>
      </c>
      <c r="C540" s="552"/>
      <c r="D540" s="188" t="s">
        <v>21</v>
      </c>
      <c r="E540" s="51">
        <v>0</v>
      </c>
      <c r="F540" s="51">
        <v>0</v>
      </c>
      <c r="G540" s="51">
        <v>0</v>
      </c>
    </row>
    <row r="541" spans="1:7" ht="12.75" customHeight="1">
      <c r="A541" s="198"/>
      <c r="B541" s="37"/>
      <c r="C541" s="563"/>
      <c r="D541" s="199" t="s">
        <v>135</v>
      </c>
      <c r="E541" s="200"/>
      <c r="F541" s="200"/>
      <c r="G541" s="200"/>
    </row>
    <row r="542" spans="1:7" ht="12.75" customHeight="1">
      <c r="A542" s="198"/>
      <c r="B542" s="37"/>
      <c r="C542" s="563"/>
      <c r="D542" s="199" t="s">
        <v>136</v>
      </c>
      <c r="E542" s="200"/>
      <c r="F542" s="200"/>
      <c r="G542" s="200"/>
    </row>
    <row r="543" spans="1:7" ht="12.75" customHeight="1">
      <c r="A543" s="198"/>
      <c r="B543" s="37"/>
      <c r="C543" s="563"/>
      <c r="D543" s="188" t="s">
        <v>22</v>
      </c>
      <c r="E543" s="200"/>
      <c r="F543" s="200"/>
      <c r="G543" s="200"/>
    </row>
    <row r="544" spans="1:7" ht="12.75" customHeight="1">
      <c r="A544" s="233"/>
      <c r="B544" s="202" t="s">
        <v>174</v>
      </c>
      <c r="C544" s="203"/>
      <c r="D544" s="204"/>
      <c r="E544" s="279"/>
      <c r="F544" s="279"/>
      <c r="G544" s="279"/>
    </row>
    <row r="545" spans="1:7" ht="12.75" customHeight="1">
      <c r="A545" s="247"/>
      <c r="B545" s="207" t="s">
        <v>281</v>
      </c>
      <c r="C545" s="208"/>
      <c r="D545" s="209" t="s">
        <v>21</v>
      </c>
      <c r="E545" s="280">
        <f>E534+E540</f>
        <v>0</v>
      </c>
      <c r="F545" s="280">
        <f>F534+F540</f>
        <v>0</v>
      </c>
      <c r="G545" s="280">
        <f>G534+G540</f>
        <v>0</v>
      </c>
    </row>
    <row r="546" spans="1:7" ht="12.75" customHeight="1">
      <c r="A546" s="198"/>
      <c r="B546" s="211"/>
      <c r="C546" s="212"/>
      <c r="D546" s="209" t="s">
        <v>135</v>
      </c>
      <c r="E546" s="280"/>
      <c r="F546" s="280"/>
      <c r="G546" s="280"/>
    </row>
    <row r="547" spans="1:7" ht="12.75" customHeight="1">
      <c r="A547" s="198"/>
      <c r="B547" s="211"/>
      <c r="C547" s="212"/>
      <c r="D547" s="213" t="s">
        <v>136</v>
      </c>
      <c r="E547" s="280"/>
      <c r="F547" s="280"/>
      <c r="G547" s="280"/>
    </row>
    <row r="548" spans="1:7" ht="12.75" customHeight="1">
      <c r="A548" s="198"/>
      <c r="B548" s="211"/>
      <c r="C548" s="212"/>
      <c r="D548" s="209" t="s">
        <v>22</v>
      </c>
      <c r="E548" s="280"/>
      <c r="F548" s="280"/>
      <c r="G548" s="280"/>
    </row>
    <row r="549" spans="1:7" ht="12.75" customHeight="1">
      <c r="A549" s="198"/>
      <c r="B549" s="255" t="s">
        <v>139</v>
      </c>
      <c r="C549" s="256"/>
      <c r="D549" s="257"/>
      <c r="E549" s="281"/>
      <c r="F549" s="281"/>
      <c r="G549" s="281"/>
    </row>
    <row r="550" spans="1:7" ht="12.75" customHeight="1">
      <c r="A550" s="198"/>
      <c r="B550" s="223" t="s">
        <v>140</v>
      </c>
      <c r="C550" s="224"/>
      <c r="D550" s="220" t="s">
        <v>21</v>
      </c>
      <c r="E550" s="260">
        <v>0</v>
      </c>
      <c r="F550" s="260">
        <f>F534</f>
        <v>0</v>
      </c>
      <c r="G550" s="260">
        <f>G534</f>
        <v>0</v>
      </c>
    </row>
    <row r="551" spans="1:7" ht="12.75" customHeight="1">
      <c r="A551" s="198"/>
      <c r="B551" s="218"/>
      <c r="C551" s="219"/>
      <c r="D551" s="227" t="s">
        <v>135</v>
      </c>
      <c r="E551" s="260"/>
      <c r="F551" s="260"/>
      <c r="G551" s="260"/>
    </row>
    <row r="552" spans="1:7" ht="12.75" customHeight="1">
      <c r="A552" s="198"/>
      <c r="B552" s="218"/>
      <c r="C552" s="219"/>
      <c r="D552" s="227" t="s">
        <v>136</v>
      </c>
      <c r="E552" s="260"/>
      <c r="F552" s="260"/>
      <c r="G552" s="260"/>
    </row>
    <row r="553" spans="1:7" ht="12.75" customHeight="1">
      <c r="A553" s="198"/>
      <c r="B553" s="218"/>
      <c r="C553" s="219"/>
      <c r="D553" s="220" t="s">
        <v>22</v>
      </c>
      <c r="E553" s="260"/>
      <c r="F553" s="260"/>
      <c r="G553" s="260"/>
    </row>
    <row r="554" spans="1:7" ht="12.75" customHeight="1">
      <c r="A554" s="198"/>
      <c r="B554" s="255" t="s">
        <v>139</v>
      </c>
      <c r="C554" s="256"/>
      <c r="D554" s="257"/>
      <c r="E554" s="281"/>
      <c r="F554" s="281"/>
      <c r="G554" s="281"/>
    </row>
    <row r="555" spans="1:7" ht="12.75" customHeight="1">
      <c r="A555" s="198"/>
      <c r="B555" s="218" t="s">
        <v>251</v>
      </c>
      <c r="C555" s="219"/>
      <c r="D555" s="220" t="s">
        <v>21</v>
      </c>
      <c r="E555" s="260">
        <v>0</v>
      </c>
      <c r="F555" s="260">
        <f>F540</f>
        <v>0</v>
      </c>
      <c r="G555" s="260">
        <f>G540</f>
        <v>0</v>
      </c>
    </row>
    <row r="556" spans="1:7" ht="12.75" customHeight="1">
      <c r="A556" s="198"/>
      <c r="B556" s="218"/>
      <c r="C556" s="219"/>
      <c r="D556" s="227" t="s">
        <v>135</v>
      </c>
      <c r="E556" s="260"/>
      <c r="F556" s="260"/>
      <c r="G556" s="260"/>
    </row>
    <row r="557" spans="1:7" ht="12.75" customHeight="1">
      <c r="A557" s="198"/>
      <c r="B557" s="218"/>
      <c r="C557" s="219"/>
      <c r="D557" s="227" t="s">
        <v>136</v>
      </c>
      <c r="E557" s="260"/>
      <c r="F557" s="260"/>
      <c r="G557" s="260"/>
    </row>
    <row r="558" spans="1:7" ht="12.75" customHeight="1">
      <c r="A558" s="198"/>
      <c r="B558" s="218"/>
      <c r="C558" s="219"/>
      <c r="D558" s="220" t="s">
        <v>22</v>
      </c>
      <c r="E558" s="260"/>
      <c r="F558" s="260"/>
      <c r="G558" s="260"/>
    </row>
    <row r="559" spans="1:7" ht="12.75" customHeight="1">
      <c r="A559" s="233"/>
      <c r="B559" s="282" t="s">
        <v>176</v>
      </c>
      <c r="C559" s="283"/>
      <c r="D559" s="284"/>
      <c r="E559" s="285"/>
      <c r="F559" s="285"/>
      <c r="G559" s="285"/>
    </row>
    <row r="560" spans="1:7" ht="12.75" customHeight="1">
      <c r="A560" s="198"/>
      <c r="B560" s="286" t="s">
        <v>282</v>
      </c>
      <c r="C560" s="322"/>
      <c r="D560" s="288" t="s">
        <v>21</v>
      </c>
      <c r="E560" s="317">
        <f>E521+E545</f>
        <v>0</v>
      </c>
      <c r="F560" s="317">
        <f>F521+F545</f>
        <v>0</v>
      </c>
      <c r="G560" s="317">
        <f>G521+G545</f>
        <v>0</v>
      </c>
    </row>
    <row r="561" spans="1:7" ht="12.75" customHeight="1">
      <c r="A561" s="198"/>
      <c r="B561" s="289"/>
      <c r="C561" s="290"/>
      <c r="D561" s="291" t="s">
        <v>135</v>
      </c>
      <c r="E561" s="317"/>
      <c r="F561" s="317"/>
      <c r="G561" s="317"/>
    </row>
    <row r="562" spans="1:7" ht="12.75" customHeight="1">
      <c r="A562" s="198"/>
      <c r="B562" s="289"/>
      <c r="C562" s="290"/>
      <c r="D562" s="291" t="s">
        <v>136</v>
      </c>
      <c r="E562" s="317"/>
      <c r="F562" s="317"/>
      <c r="G562" s="317"/>
    </row>
    <row r="563" spans="1:7" ht="12.75" customHeight="1">
      <c r="A563" s="198"/>
      <c r="B563" s="289"/>
      <c r="C563" s="290"/>
      <c r="D563" s="288" t="s">
        <v>22</v>
      </c>
      <c r="E563" s="317">
        <f>E524</f>
        <v>0</v>
      </c>
      <c r="F563" s="317"/>
      <c r="G563" s="317"/>
    </row>
    <row r="564" spans="1:7" s="298" customFormat="1" ht="19.5" customHeight="1">
      <c r="A564" s="307"/>
      <c r="B564" s="323" t="s">
        <v>283</v>
      </c>
      <c r="C564" s="324"/>
      <c r="D564" s="325" t="s">
        <v>21</v>
      </c>
      <c r="E564" s="326">
        <f aca="true" t="shared" si="16" ref="E564:G566">E158+E491+E560</f>
        <v>0</v>
      </c>
      <c r="F564" s="326">
        <f t="shared" si="16"/>
        <v>0</v>
      </c>
      <c r="G564" s="326">
        <f t="shared" si="16"/>
        <v>0</v>
      </c>
    </row>
    <row r="565" spans="1:7" s="298" customFormat="1" ht="12.75" customHeight="1">
      <c r="A565" s="307"/>
      <c r="B565" s="327"/>
      <c r="C565" s="328"/>
      <c r="D565" s="329" t="s">
        <v>135</v>
      </c>
      <c r="E565" s="330">
        <f t="shared" si="16"/>
        <v>0</v>
      </c>
      <c r="F565" s="330">
        <f t="shared" si="16"/>
        <v>0</v>
      </c>
      <c r="G565" s="330">
        <f t="shared" si="16"/>
        <v>0</v>
      </c>
    </row>
    <row r="566" spans="1:7" s="298" customFormat="1" ht="12.75" customHeight="1">
      <c r="A566" s="307"/>
      <c r="B566" s="327"/>
      <c r="C566" s="328"/>
      <c r="D566" s="329" t="s">
        <v>136</v>
      </c>
      <c r="E566" s="330">
        <f t="shared" si="16"/>
        <v>0</v>
      </c>
      <c r="F566" s="330">
        <f t="shared" si="16"/>
        <v>0</v>
      </c>
      <c r="G566" s="330">
        <f t="shared" si="16"/>
        <v>0</v>
      </c>
    </row>
    <row r="567" spans="1:7" s="298" customFormat="1" ht="12.75" customHeight="1">
      <c r="A567" s="307"/>
      <c r="B567" s="331"/>
      <c r="C567" s="332"/>
      <c r="D567" s="333" t="s">
        <v>22</v>
      </c>
      <c r="E567" s="334">
        <f>E161+E494+E563</f>
        <v>0</v>
      </c>
      <c r="F567" s="334"/>
      <c r="G567" s="334"/>
    </row>
  </sheetData>
  <sheetProtection selectLockedCells="1" selectUnlockedCells="1"/>
  <autoFilter ref="B1:B569"/>
  <mergeCells count="8">
    <mergeCell ref="A1:G1"/>
    <mergeCell ref="A2:G2"/>
    <mergeCell ref="A3:G3"/>
    <mergeCell ref="A4:G4"/>
    <mergeCell ref="A6:H6"/>
    <mergeCell ref="A8:G8"/>
    <mergeCell ref="A163:G163"/>
    <mergeCell ref="A495:G495"/>
  </mergeCells>
  <printOptions horizontalCentered="1" verticalCentered="1"/>
  <pageMargins left="0.21180555555555555" right="0.019444444444444445" top="0.25763888888888886" bottom="0.15555555555555556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78"/>
  <sheetViews>
    <sheetView zoomScale="145" zoomScaleNormal="145" workbookViewId="0" topLeftCell="A64">
      <selection activeCell="H27" sqref="H27"/>
    </sheetView>
  </sheetViews>
  <sheetFormatPr defaultColWidth="9.140625" defaultRowHeight="12.75" customHeight="1"/>
  <cols>
    <col min="1" max="1" width="12.00390625" style="7" customWidth="1"/>
    <col min="2" max="2" width="9.00390625" style="7" customWidth="1"/>
    <col min="3" max="3" width="37.00390625" style="7" customWidth="1"/>
    <col min="4" max="4" width="21.8515625" style="7" customWidth="1"/>
    <col min="5" max="7" width="14.421875" style="7" customWidth="1"/>
    <col min="8" max="8" width="53.8515625" style="7" customWidth="1"/>
    <col min="9" max="255" width="9.140625" style="7" customWidth="1"/>
    <col min="256" max="16384" width="9.00390625" style="0" customWidth="1"/>
  </cols>
  <sheetData>
    <row r="1" spans="1:89" ht="39.75" customHeight="1">
      <c r="A1" s="580" t="s">
        <v>0</v>
      </c>
      <c r="B1" s="580"/>
      <c r="C1" s="580"/>
      <c r="D1" s="580"/>
      <c r="E1" s="580"/>
      <c r="F1" s="580"/>
      <c r="G1" s="580"/>
      <c r="H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89" ht="27" customHeight="1">
      <c r="A2" s="580" t="s">
        <v>359</v>
      </c>
      <c r="B2" s="580"/>
      <c r="C2" s="580"/>
      <c r="D2" s="580"/>
      <c r="E2" s="580"/>
      <c r="F2" s="580"/>
      <c r="G2" s="580"/>
      <c r="H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</row>
    <row r="3" spans="1:7" ht="20.25" customHeight="1">
      <c r="A3" s="335"/>
      <c r="B3" s="10"/>
      <c r="C3" s="156"/>
      <c r="D3" s="156"/>
      <c r="E3" s="336"/>
      <c r="F3" s="337"/>
      <c r="G3" s="336"/>
    </row>
    <row r="4" spans="1:7" ht="21" customHeight="1">
      <c r="A4" s="584" t="s">
        <v>284</v>
      </c>
      <c r="B4" s="584"/>
      <c r="C4" s="584"/>
      <c r="D4" s="584"/>
      <c r="E4" s="584"/>
      <c r="F4" s="584"/>
      <c r="G4" s="584"/>
    </row>
    <row r="5" spans="1:7" ht="21" customHeight="1">
      <c r="A5" s="584" t="s">
        <v>285</v>
      </c>
      <c r="B5" s="584"/>
      <c r="C5" s="584"/>
      <c r="D5" s="584"/>
      <c r="E5" s="584"/>
      <c r="F5" s="584"/>
      <c r="G5" s="584"/>
    </row>
    <row r="6" spans="1:7" ht="15.75" customHeight="1">
      <c r="A6" s="597" t="s">
        <v>286</v>
      </c>
      <c r="B6" s="597"/>
      <c r="C6" s="597" t="s">
        <v>3</v>
      </c>
      <c r="D6" s="598" t="s">
        <v>287</v>
      </c>
      <c r="E6" s="338"/>
      <c r="F6" s="339"/>
      <c r="G6" s="340"/>
    </row>
    <row r="7" spans="1:7" ht="21" customHeight="1">
      <c r="A7" s="597"/>
      <c r="B7" s="597"/>
      <c r="C7" s="597"/>
      <c r="D7" s="598"/>
      <c r="E7" s="341"/>
      <c r="F7" s="342"/>
      <c r="G7" s="343"/>
    </row>
    <row r="8" spans="1:7" ht="15" customHeight="1">
      <c r="A8" s="597"/>
      <c r="B8" s="597"/>
      <c r="C8" s="597"/>
      <c r="D8" s="598"/>
      <c r="E8" s="597" t="s">
        <v>362</v>
      </c>
      <c r="F8" s="595" t="s">
        <v>288</v>
      </c>
      <c r="G8" s="595" t="s">
        <v>363</v>
      </c>
    </row>
    <row r="9" spans="1:7" ht="59.25" customHeight="1">
      <c r="A9" s="597"/>
      <c r="B9" s="597"/>
      <c r="C9" s="597"/>
      <c r="D9" s="598"/>
      <c r="E9" s="597"/>
      <c r="F9" s="595"/>
      <c r="G9" s="595"/>
    </row>
    <row r="10" spans="1:7" ht="21" customHeight="1">
      <c r="A10" s="344"/>
      <c r="B10" s="345"/>
      <c r="C10" s="346"/>
      <c r="D10" s="347"/>
      <c r="E10" s="348"/>
      <c r="F10" s="348"/>
      <c r="G10" s="349"/>
    </row>
    <row r="11" spans="1:7" ht="18" customHeight="1">
      <c r="A11" s="350"/>
      <c r="B11" s="351"/>
      <c r="C11" s="352"/>
      <c r="D11" s="353"/>
      <c r="E11" s="354"/>
      <c r="F11" s="354"/>
      <c r="G11" s="355"/>
    </row>
    <row r="12" spans="1:7" ht="12.75" customHeight="1">
      <c r="A12" s="356"/>
      <c r="B12" s="357"/>
      <c r="C12" s="10"/>
      <c r="D12" s="10"/>
      <c r="E12" s="336"/>
      <c r="F12" s="336"/>
      <c r="G12" s="358"/>
    </row>
    <row r="13" spans="1:7" ht="25.5" customHeight="1">
      <c r="A13" s="359"/>
      <c r="B13" s="360"/>
      <c r="C13" s="361" t="s">
        <v>7</v>
      </c>
      <c r="D13" s="362" t="s">
        <v>8</v>
      </c>
      <c r="E13" s="363">
        <f>'Entrate Gestionale'!E6</f>
        <v>0</v>
      </c>
      <c r="F13" s="363">
        <f>'Entrate Gestionale'!F6</f>
        <v>0</v>
      </c>
      <c r="G13" s="364">
        <f>'Entrate Gestionale'!G6</f>
        <v>0</v>
      </c>
    </row>
    <row r="14" spans="1:7" ht="12.75" customHeight="1">
      <c r="A14" s="365"/>
      <c r="B14" s="366"/>
      <c r="C14" s="367"/>
      <c r="D14" s="368"/>
      <c r="E14" s="363"/>
      <c r="F14" s="363"/>
      <c r="G14" s="364"/>
    </row>
    <row r="15" spans="1:7" ht="25.5" customHeight="1">
      <c r="A15" s="359"/>
      <c r="B15" s="360"/>
      <c r="C15" s="361" t="s">
        <v>10</v>
      </c>
      <c r="D15" s="362" t="s">
        <v>8</v>
      </c>
      <c r="E15" s="363">
        <f>'Entrate Gestionale'!E7</f>
        <v>0</v>
      </c>
      <c r="F15" s="363">
        <f>'Entrate Gestionale'!F7</f>
        <v>0</v>
      </c>
      <c r="G15" s="364">
        <f>'Entrate Gestionale'!G7</f>
        <v>0</v>
      </c>
    </row>
    <row r="16" spans="1:7" ht="12.75" customHeight="1">
      <c r="A16" s="365"/>
      <c r="B16" s="366"/>
      <c r="C16" s="367"/>
      <c r="D16" s="368"/>
      <c r="E16" s="363"/>
      <c r="F16" s="363"/>
      <c r="G16" s="364"/>
    </row>
    <row r="17" spans="1:7" ht="15.75" customHeight="1">
      <c r="A17" s="359"/>
      <c r="B17" s="360"/>
      <c r="C17" s="369" t="s">
        <v>289</v>
      </c>
      <c r="D17" s="362" t="s">
        <v>8</v>
      </c>
      <c r="E17" s="363">
        <f>'Entrate Gestionale'!E8+'Entrate Gestionale'!E9</f>
        <v>0</v>
      </c>
      <c r="F17" s="363"/>
      <c r="G17" s="370"/>
    </row>
    <row r="18" spans="1:7" ht="12.75" customHeight="1">
      <c r="A18" s="359"/>
      <c r="B18" s="360"/>
      <c r="C18" s="371"/>
      <c r="D18" s="368"/>
      <c r="E18" s="363"/>
      <c r="F18" s="363"/>
      <c r="G18" s="370"/>
    </row>
    <row r="19" spans="1:7" ht="25.5" customHeight="1">
      <c r="A19" s="359"/>
      <c r="B19" s="360"/>
      <c r="C19" s="372" t="s">
        <v>290</v>
      </c>
      <c r="D19" s="373" t="s">
        <v>8</v>
      </c>
      <c r="E19" s="374">
        <f>'Entrate Gestionale'!E9</f>
        <v>0</v>
      </c>
      <c r="F19" s="374"/>
      <c r="G19" s="370"/>
    </row>
    <row r="20" spans="1:7" ht="41.25" customHeight="1" hidden="1">
      <c r="A20" s="359"/>
      <c r="B20" s="360"/>
      <c r="C20" s="372"/>
      <c r="D20" s="373" t="s">
        <v>8</v>
      </c>
      <c r="E20" s="374"/>
      <c r="F20" s="374"/>
      <c r="G20" s="370"/>
    </row>
    <row r="21" spans="1:7" ht="12.75" customHeight="1">
      <c r="A21" s="359"/>
      <c r="B21" s="360"/>
      <c r="C21" s="375"/>
      <c r="D21" s="368"/>
      <c r="E21" s="363"/>
      <c r="F21" s="376"/>
      <c r="G21" s="370"/>
    </row>
    <row r="22" spans="1:7" ht="30.75" customHeight="1">
      <c r="A22" s="359"/>
      <c r="B22" s="360"/>
      <c r="C22" s="361" t="s">
        <v>16</v>
      </c>
      <c r="D22" s="368" t="s">
        <v>17</v>
      </c>
      <c r="E22" s="363">
        <f>'Entrate Gestionale'!E10</f>
        <v>0</v>
      </c>
      <c r="F22" s="376"/>
      <c r="G22" s="370"/>
    </row>
    <row r="23" spans="1:7" ht="12.75" customHeight="1">
      <c r="A23" s="377"/>
      <c r="B23" s="378"/>
      <c r="C23" s="379"/>
      <c r="D23" s="379"/>
      <c r="E23" s="380"/>
      <c r="F23" s="380"/>
      <c r="G23" s="381"/>
    </row>
    <row r="24" spans="1:7" ht="16.5" customHeight="1">
      <c r="A24" s="588" t="s">
        <v>291</v>
      </c>
      <c r="B24" s="588"/>
      <c r="C24" s="382" t="s">
        <v>226</v>
      </c>
      <c r="D24" s="383"/>
      <c r="E24" s="384"/>
      <c r="F24" s="384"/>
      <c r="G24" s="385"/>
    </row>
    <row r="25" spans="1:7" ht="12.75" customHeight="1">
      <c r="A25" s="365"/>
      <c r="B25" s="366"/>
      <c r="C25" s="386"/>
      <c r="D25" s="368"/>
      <c r="E25" s="376"/>
      <c r="F25" s="376"/>
      <c r="G25" s="370"/>
    </row>
    <row r="26" spans="1:7" ht="28.5" customHeight="1">
      <c r="A26" s="387" t="s">
        <v>292</v>
      </c>
      <c r="B26" s="388"/>
      <c r="C26" s="389" t="s">
        <v>293</v>
      </c>
      <c r="D26" s="368" t="s">
        <v>21</v>
      </c>
      <c r="E26" s="390">
        <f>'Entrate Gestionale'!E15+'Entrate Gestionale'!E20+'Entrate Gestionale'!E24+'Entrate Gestionale'!E29+'Entrate Gestionale'!E33+'Entrate Gestionale'!E37+'Entrate Gestionale'!E40+'Entrate Gestionale'!E45+'Entrate Gestionale'!E49</f>
        <v>0</v>
      </c>
      <c r="F26" s="390">
        <f>'Entrate Gestionale'!F15+'Entrate Gestionale'!F20+'Entrate Gestionale'!F24+'Entrate Gestionale'!F29+'Entrate Gestionale'!F33+'Entrate Gestionale'!F37+'Entrate Gestionale'!F40+'Entrate Gestionale'!F45+'Entrate Gestionale'!F49</f>
        <v>0</v>
      </c>
      <c r="G26" s="391">
        <f>'Entrate Gestionale'!G15+'Entrate Gestionale'!G20+'Entrate Gestionale'!G24+'Entrate Gestionale'!G29+'Entrate Gestionale'!G33+'Entrate Gestionale'!G37+'Entrate Gestionale'!G40+'Entrate Gestionale'!G45+'Entrate Gestionale'!G49</f>
        <v>0</v>
      </c>
    </row>
    <row r="27" spans="1:7" ht="12.75" customHeight="1">
      <c r="A27" s="387"/>
      <c r="B27" s="388"/>
      <c r="C27" s="367"/>
      <c r="D27" s="368" t="s">
        <v>22</v>
      </c>
      <c r="E27" s="390">
        <f>'Entrate Gestionale'!E16+'Entrate Gestionale'!E17+'Entrate Gestionale'!E21+'Entrate Gestionale'!E22+'Entrate Gestionale'!E25+'Entrate Gestionale'!E26+'Entrate Gestionale'!E27+'Entrate Gestionale'!E30+'Entrate Gestionale'!E31+'Entrate Gestionale'!E34+'Entrate Gestionale'!E35+'Entrate Gestionale'!E38+'Entrate Gestionale'!E41+'Entrate Gestionale'!E42+'Entrate Gestionale'!E43+'Entrate Gestionale'!E46+'Entrate Gestionale'!E47+'Entrate Gestionale'!E50</f>
        <v>0</v>
      </c>
      <c r="F27" s="390"/>
      <c r="G27" s="391"/>
    </row>
    <row r="28" spans="1:7" ht="10.5" customHeight="1">
      <c r="A28" s="387"/>
      <c r="B28" s="388"/>
      <c r="C28" s="367"/>
      <c r="D28" s="368"/>
      <c r="E28" s="376"/>
      <c r="F28" s="376"/>
      <c r="G28" s="370"/>
    </row>
    <row r="29" spans="1:7" ht="22.5" customHeight="1">
      <c r="A29" s="387" t="s">
        <v>41</v>
      </c>
      <c r="B29" s="388"/>
      <c r="C29" s="389" t="s">
        <v>294</v>
      </c>
      <c r="D29" s="368" t="s">
        <v>21</v>
      </c>
      <c r="E29" s="390">
        <f>'Entrate Gestionale'!E54</f>
        <v>0</v>
      </c>
      <c r="F29" s="390">
        <f>'Entrate Gestionale'!F54</f>
        <v>0</v>
      </c>
      <c r="G29" s="391">
        <f>'Entrate Gestionale'!G54</f>
        <v>0</v>
      </c>
    </row>
    <row r="30" spans="1:7" ht="12.75" customHeight="1">
      <c r="A30" s="387"/>
      <c r="B30" s="388"/>
      <c r="C30" s="367"/>
      <c r="D30" s="368" t="s">
        <v>22</v>
      </c>
      <c r="E30" s="390">
        <f>'Entrate Gestionale'!E55+'Entrate Gestionale'!E56</f>
        <v>0</v>
      </c>
      <c r="F30" s="390"/>
      <c r="G30" s="391"/>
    </row>
    <row r="31" spans="1:7" ht="12.75" customHeight="1">
      <c r="A31" s="387"/>
      <c r="B31" s="388"/>
      <c r="C31" s="367"/>
      <c r="D31" s="368"/>
      <c r="E31" s="376"/>
      <c r="F31" s="376"/>
      <c r="G31" s="370"/>
    </row>
    <row r="32" spans="1:7" ht="25.5" customHeight="1">
      <c r="A32" s="387" t="s">
        <v>46</v>
      </c>
      <c r="B32" s="388"/>
      <c r="C32" s="389" t="s">
        <v>295</v>
      </c>
      <c r="D32" s="368" t="s">
        <v>21</v>
      </c>
      <c r="E32" s="390">
        <f>'Entrate Gestionale'!E60+'Entrate Gestionale'!E64</f>
        <v>0</v>
      </c>
      <c r="F32" s="390">
        <f>'Entrate Gestionale'!F60+'Entrate Gestionale'!F64</f>
        <v>0</v>
      </c>
      <c r="G32" s="391">
        <f>'Entrate Gestionale'!G60+'Entrate Gestionale'!G64</f>
        <v>0</v>
      </c>
    </row>
    <row r="33" spans="1:7" ht="12.75" customHeight="1">
      <c r="A33" s="387"/>
      <c r="B33" s="388"/>
      <c r="C33" s="367"/>
      <c r="D33" s="368" t="s">
        <v>22</v>
      </c>
      <c r="E33" s="390">
        <f>'Entrate Gestionale'!E61+'Entrate Gestionale'!E65+'Entrate Gestionale'!E66</f>
        <v>0</v>
      </c>
      <c r="F33" s="390"/>
      <c r="G33" s="391"/>
    </row>
    <row r="34" spans="1:7" ht="12.75" customHeight="1">
      <c r="A34" s="387"/>
      <c r="B34" s="388"/>
      <c r="C34" s="367"/>
      <c r="D34" s="368"/>
      <c r="E34" s="376"/>
      <c r="F34" s="376"/>
      <c r="G34" s="370"/>
    </row>
    <row r="35" spans="1:7" ht="26.25" customHeight="1">
      <c r="A35" s="387" t="s">
        <v>296</v>
      </c>
      <c r="B35" s="388"/>
      <c r="C35" s="389" t="s">
        <v>297</v>
      </c>
      <c r="D35" s="368" t="s">
        <v>21</v>
      </c>
      <c r="E35" s="390">
        <f>'Entrate Gestionale'!E70</f>
        <v>0</v>
      </c>
      <c r="F35" s="390">
        <f>'Entrate Gestionale'!F70</f>
        <v>0</v>
      </c>
      <c r="G35" s="391">
        <f>'Entrate Gestionale'!G70</f>
        <v>0</v>
      </c>
    </row>
    <row r="36" spans="1:7" ht="12.75" customHeight="1">
      <c r="A36" s="387"/>
      <c r="B36" s="388"/>
      <c r="C36" s="367"/>
      <c r="D36" s="368" t="s">
        <v>22</v>
      </c>
      <c r="E36" s="390">
        <f>'Entrate Gestionale'!E71</f>
        <v>0</v>
      </c>
      <c r="F36" s="390"/>
      <c r="G36" s="391"/>
    </row>
    <row r="37" spans="1:7" ht="12.75" customHeight="1">
      <c r="A37" s="387"/>
      <c r="B37" s="388"/>
      <c r="C37" s="367"/>
      <c r="D37" s="368"/>
      <c r="E37" s="376"/>
      <c r="F37" s="376"/>
      <c r="G37" s="370"/>
    </row>
    <row r="38" spans="1:7" ht="24.75" customHeight="1">
      <c r="A38" s="387" t="s">
        <v>298</v>
      </c>
      <c r="B38" s="388"/>
      <c r="C38" s="389" t="s">
        <v>299</v>
      </c>
      <c r="D38" s="368" t="s">
        <v>21</v>
      </c>
      <c r="E38" s="390">
        <f>'Entrate Gestionale'!E74</f>
        <v>0</v>
      </c>
      <c r="F38" s="390">
        <f>'Entrate Gestionale'!F74</f>
        <v>0</v>
      </c>
      <c r="G38" s="391">
        <f>'Entrate Gestionale'!G74</f>
        <v>0</v>
      </c>
    </row>
    <row r="39" spans="1:7" ht="12.75" customHeight="1">
      <c r="A39" s="387"/>
      <c r="B39" s="388"/>
      <c r="C39" s="367"/>
      <c r="D39" s="368" t="s">
        <v>22</v>
      </c>
      <c r="E39" s="390">
        <f>'Entrate Gestionale'!E75</f>
        <v>0</v>
      </c>
      <c r="F39" s="390"/>
      <c r="G39" s="391"/>
    </row>
    <row r="40" spans="1:7" ht="12.75" customHeight="1">
      <c r="A40" s="392"/>
      <c r="B40" s="393"/>
      <c r="C40" s="394"/>
      <c r="D40" s="367"/>
      <c r="E40" s="395"/>
      <c r="F40" s="395"/>
      <c r="G40" s="396"/>
    </row>
    <row r="41" spans="1:7" ht="12.75" customHeight="1">
      <c r="A41" s="397"/>
      <c r="B41" s="398"/>
      <c r="C41" s="399"/>
      <c r="D41" s="400"/>
      <c r="E41" s="401"/>
      <c r="F41" s="401"/>
      <c r="G41" s="402"/>
    </row>
    <row r="42" spans="1:7" ht="15" customHeight="1">
      <c r="A42" s="596" t="s">
        <v>300</v>
      </c>
      <c r="B42" s="596"/>
      <c r="C42" s="399" t="s">
        <v>226</v>
      </c>
      <c r="D42" s="403" t="s">
        <v>21</v>
      </c>
      <c r="E42" s="404">
        <f>E29+E32+E35+E38+E26</f>
        <v>0</v>
      </c>
      <c r="F42" s="404">
        <f>F29+F32+F35+F38+F26</f>
        <v>0</v>
      </c>
      <c r="G42" s="405">
        <f>G29+G32+G35+G38+G26</f>
        <v>0</v>
      </c>
    </row>
    <row r="43" spans="1:7" ht="15" customHeight="1">
      <c r="A43" s="592"/>
      <c r="B43" s="592"/>
      <c r="C43" s="406"/>
      <c r="D43" s="406" t="s">
        <v>22</v>
      </c>
      <c r="E43" s="407">
        <f>E30+E33+E36+E39+E27</f>
        <v>0</v>
      </c>
      <c r="F43" s="408"/>
      <c r="G43" s="409"/>
    </row>
    <row r="44" spans="1:7" ht="12.75" customHeight="1">
      <c r="A44" s="387"/>
      <c r="B44" s="388"/>
      <c r="C44" s="367"/>
      <c r="D44" s="367"/>
      <c r="E44" s="410"/>
      <c r="F44" s="410"/>
      <c r="G44" s="411"/>
    </row>
    <row r="45" spans="1:7" ht="12.75" customHeight="1">
      <c r="A45" s="412"/>
      <c r="B45" s="413"/>
      <c r="C45" s="383"/>
      <c r="D45" s="414"/>
      <c r="E45" s="384"/>
      <c r="F45" s="384"/>
      <c r="G45" s="385"/>
    </row>
    <row r="46" spans="1:7" ht="16.5" customHeight="1">
      <c r="A46" s="593" t="s">
        <v>301</v>
      </c>
      <c r="B46" s="593"/>
      <c r="C46" s="415" t="s">
        <v>302</v>
      </c>
      <c r="D46" s="414"/>
      <c r="E46" s="416"/>
      <c r="F46" s="416"/>
      <c r="G46" s="417"/>
    </row>
    <row r="47" spans="1:7" ht="12.75" customHeight="1">
      <c r="A47" s="387"/>
      <c r="B47" s="388"/>
      <c r="C47" s="389"/>
      <c r="D47" s="367"/>
      <c r="E47" s="410"/>
      <c r="F47" s="410"/>
      <c r="G47" s="411"/>
    </row>
    <row r="48" spans="1:7" ht="25.5" customHeight="1">
      <c r="A48" s="387" t="s">
        <v>303</v>
      </c>
      <c r="B48" s="388"/>
      <c r="C48" s="389" t="s">
        <v>304</v>
      </c>
      <c r="D48" s="368" t="s">
        <v>21</v>
      </c>
      <c r="E48" s="390">
        <f>'Entrate Gestionale'!E83+'Entrate Gestionale'!E88+'Entrate Gestionale'!E91+'Entrate Gestionale'!E94</f>
        <v>0</v>
      </c>
      <c r="F48" s="390">
        <f>'Entrate Gestionale'!F83+'Entrate Gestionale'!F88+'Entrate Gestionale'!F91+'Entrate Gestionale'!F94</f>
        <v>0</v>
      </c>
      <c r="G48" s="391">
        <f>'Entrate Gestionale'!G83+'Entrate Gestionale'!G88+'Entrate Gestionale'!G91+'Entrate Gestionale'!G94</f>
        <v>0</v>
      </c>
    </row>
    <row r="49" spans="1:7" ht="12.75" customHeight="1">
      <c r="A49" s="387"/>
      <c r="B49" s="388"/>
      <c r="C49" s="367"/>
      <c r="D49" s="368" t="s">
        <v>22</v>
      </c>
      <c r="E49" s="390">
        <f>'Entrate Gestionale'!E84+'Entrate Gestionale'!E85+'Entrate Gestionale'!E89+'Entrate Gestionale'!E92+'Entrate Gestionale'!E95</f>
        <v>0</v>
      </c>
      <c r="F49" s="390"/>
      <c r="G49" s="391"/>
    </row>
    <row r="50" spans="1:7" ht="12.75" customHeight="1">
      <c r="A50" s="387"/>
      <c r="B50" s="388"/>
      <c r="C50" s="367"/>
      <c r="D50" s="368"/>
      <c r="E50" s="376"/>
      <c r="F50" s="376"/>
      <c r="G50" s="370"/>
    </row>
    <row r="51" spans="1:7" ht="12.75" customHeight="1">
      <c r="A51" s="387" t="s">
        <v>305</v>
      </c>
      <c r="B51" s="388"/>
      <c r="C51" s="389" t="s">
        <v>306</v>
      </c>
      <c r="D51" s="368" t="s">
        <v>21</v>
      </c>
      <c r="E51" s="376">
        <f>'Entrate Gestionale'!E98</f>
        <v>0</v>
      </c>
      <c r="F51" s="376">
        <f>'Entrate Gestionale'!F98</f>
        <v>0</v>
      </c>
      <c r="G51" s="370">
        <f>'Entrate Gestionale'!G98</f>
        <v>0</v>
      </c>
    </row>
    <row r="52" spans="1:7" ht="12.75" customHeight="1">
      <c r="A52" s="387"/>
      <c r="B52" s="388"/>
      <c r="C52" s="367"/>
      <c r="D52" s="368" t="s">
        <v>22</v>
      </c>
      <c r="E52" s="376">
        <f>'Entrate Gestionale'!E99+'Entrate Gestionale'!E100</f>
        <v>0</v>
      </c>
      <c r="F52" s="376"/>
      <c r="G52" s="370"/>
    </row>
    <row r="53" spans="1:7" ht="12.75" customHeight="1">
      <c r="A53" s="387"/>
      <c r="B53" s="388"/>
      <c r="C53" s="367"/>
      <c r="D53" s="368"/>
      <c r="E53" s="376"/>
      <c r="F53" s="376"/>
      <c r="G53" s="370"/>
    </row>
    <row r="54" spans="1:7" ht="25.5" customHeight="1">
      <c r="A54" s="387" t="s">
        <v>307</v>
      </c>
      <c r="B54" s="388"/>
      <c r="C54" s="389" t="s">
        <v>308</v>
      </c>
      <c r="D54" s="368" t="s">
        <v>21</v>
      </c>
      <c r="E54" s="376">
        <f>'Entrate Gestionale'!E104+'Entrate Gestionale'!E107+'Entrate Gestionale'!E113+'Entrate Gestionale'!E116</f>
        <v>0</v>
      </c>
      <c r="F54" s="376">
        <f>'Entrate Gestionale'!F104+'Entrate Gestionale'!F107+'Entrate Gestionale'!F113+'Entrate Gestionale'!F116</f>
        <v>0</v>
      </c>
      <c r="G54" s="370">
        <f>'Entrate Gestionale'!G104+'Entrate Gestionale'!G107+'Entrate Gestionale'!G113+'Entrate Gestionale'!G116</f>
        <v>0</v>
      </c>
    </row>
    <row r="55" spans="1:7" ht="12.75" customHeight="1">
      <c r="A55" s="387"/>
      <c r="B55" s="388"/>
      <c r="C55" s="367"/>
      <c r="D55" s="368" t="s">
        <v>22</v>
      </c>
      <c r="E55" s="376">
        <f>'Entrate Gestionale'!E105+'Entrate Gestionale'!E108+'Entrate Gestionale'!E109+'Entrate Gestionale'!E114+'Entrate Gestionale'!E117+'Entrate Gestionale'!E118</f>
        <v>0</v>
      </c>
      <c r="F55" s="376"/>
      <c r="G55" s="370"/>
    </row>
    <row r="56" spans="1:7" ht="12.75" customHeight="1">
      <c r="A56" s="387"/>
      <c r="B56" s="388"/>
      <c r="C56" s="367"/>
      <c r="D56" s="367"/>
      <c r="E56" s="410"/>
      <c r="F56" s="410"/>
      <c r="G56" s="411"/>
    </row>
    <row r="57" spans="1:7" ht="26.25" customHeight="1">
      <c r="A57" s="594" t="s">
        <v>309</v>
      </c>
      <c r="B57" s="594"/>
      <c r="C57" s="418" t="s">
        <v>302</v>
      </c>
      <c r="D57" s="400" t="s">
        <v>21</v>
      </c>
      <c r="E57" s="419">
        <f>E48+E51+E54</f>
        <v>0</v>
      </c>
      <c r="F57" s="419">
        <f>F48+F51+F54</f>
        <v>0</v>
      </c>
      <c r="G57" s="420">
        <f>G48+G51+G54</f>
        <v>0</v>
      </c>
    </row>
    <row r="58" spans="1:7" ht="15" customHeight="1">
      <c r="A58" s="592"/>
      <c r="B58" s="592"/>
      <c r="C58" s="406"/>
      <c r="D58" s="406" t="s">
        <v>22</v>
      </c>
      <c r="E58" s="407">
        <f>E49+E52+E55</f>
        <v>0</v>
      </c>
      <c r="F58" s="408"/>
      <c r="G58" s="409"/>
    </row>
    <row r="59" spans="1:7" ht="12.75" customHeight="1">
      <c r="A59" s="387"/>
      <c r="B59" s="388"/>
      <c r="C59" s="367"/>
      <c r="D59" s="367"/>
      <c r="E59" s="410"/>
      <c r="F59" s="410"/>
      <c r="G59" s="411"/>
    </row>
    <row r="60" spans="1:7" ht="12.75" customHeight="1">
      <c r="A60" s="421"/>
      <c r="B60" s="422"/>
      <c r="C60" s="414"/>
      <c r="D60" s="414"/>
      <c r="E60" s="384"/>
      <c r="F60" s="384"/>
      <c r="G60" s="385"/>
    </row>
    <row r="61" spans="1:7" ht="16.5" customHeight="1">
      <c r="A61" s="588" t="s">
        <v>310</v>
      </c>
      <c r="B61" s="588"/>
      <c r="C61" s="382" t="s">
        <v>311</v>
      </c>
      <c r="D61" s="414"/>
      <c r="E61" s="384"/>
      <c r="F61" s="384"/>
      <c r="G61" s="385"/>
    </row>
    <row r="62" spans="1:7" ht="12.75" customHeight="1">
      <c r="A62" s="387"/>
      <c r="B62" s="388"/>
      <c r="C62" s="389"/>
      <c r="D62" s="367"/>
      <c r="E62" s="410"/>
      <c r="F62" s="410"/>
      <c r="G62" s="411"/>
    </row>
    <row r="63" spans="1:7" ht="15" customHeight="1">
      <c r="A63" s="589"/>
      <c r="B63" s="589"/>
      <c r="C63" s="423"/>
      <c r="D63" s="367"/>
      <c r="E63" s="410"/>
      <c r="F63" s="410"/>
      <c r="G63" s="411"/>
    </row>
    <row r="64" spans="1:7" ht="26.25" customHeight="1">
      <c r="A64" s="387" t="s">
        <v>312</v>
      </c>
      <c r="B64" s="388"/>
      <c r="C64" s="389" t="s">
        <v>313</v>
      </c>
      <c r="D64" s="368" t="s">
        <v>21</v>
      </c>
      <c r="E64" s="390">
        <f>'Entrate Gestionale'!E128+'Entrate Gestionale'!E131+'Entrate Gestionale'!E135+'Entrate Gestionale'!E139+'Entrate Gestionale'!E142+'Entrate Gestionale'!E145+'Entrate Gestionale'!E149+'Entrate Gestionale'!E152+'Entrate Gestionale'!E156+'Entrate Gestionale'!E159</f>
        <v>0</v>
      </c>
      <c r="F64" s="390">
        <f>'Entrate Gestionale'!F128+'Entrate Gestionale'!F131+'Entrate Gestionale'!F135+'Entrate Gestionale'!F139+'Entrate Gestionale'!F142+'Entrate Gestionale'!F145+'Entrate Gestionale'!F149+'Entrate Gestionale'!F152+'Entrate Gestionale'!F156+'Entrate Gestionale'!F159</f>
        <v>0</v>
      </c>
      <c r="G64" s="391">
        <f>'Entrate Gestionale'!G128+'Entrate Gestionale'!G131+'Entrate Gestionale'!G135+'Entrate Gestionale'!G139+'Entrate Gestionale'!G142+'Entrate Gestionale'!G145+'Entrate Gestionale'!G149+'Entrate Gestionale'!G152+'Entrate Gestionale'!G156+'Entrate Gestionale'!G159</f>
        <v>0</v>
      </c>
    </row>
    <row r="65" spans="1:7" ht="20.25" customHeight="1">
      <c r="A65" s="387"/>
      <c r="B65" s="388"/>
      <c r="C65" s="367"/>
      <c r="D65" s="368" t="s">
        <v>22</v>
      </c>
      <c r="E65" s="390">
        <f>'Entrate Gestionale'!E129+'Entrate Gestionale'!E132+'Entrate Gestionale'!E133+'Entrate Gestionale'!E136+'Entrate Gestionale'!E137+'Entrate Gestionale'!E140+'Entrate Gestionale'!E143+'Entrate Gestionale'!E146+'Entrate Gestionale'!E147+'Entrate Gestionale'!E150+'Entrate Gestionale'!E153+'Entrate Gestionale'!E157+'Entrate Gestionale'!E160</f>
        <v>0</v>
      </c>
      <c r="F65" s="390"/>
      <c r="G65" s="391"/>
    </row>
    <row r="66" spans="1:7" ht="12.75" customHeight="1">
      <c r="A66" s="387"/>
      <c r="B66" s="388"/>
      <c r="C66" s="367"/>
      <c r="D66" s="368"/>
      <c r="E66" s="376"/>
      <c r="F66" s="376"/>
      <c r="G66" s="370"/>
    </row>
    <row r="67" spans="1:7" ht="27" customHeight="1">
      <c r="A67" s="387" t="s">
        <v>314</v>
      </c>
      <c r="B67" s="388"/>
      <c r="C67" s="389" t="s">
        <v>315</v>
      </c>
      <c r="D67" s="368" t="s">
        <v>21</v>
      </c>
      <c r="E67" s="390">
        <f>'Entrate Gestionale'!E163+'Entrate Gestionale'!E166+'Entrate Gestionale'!E170+'Entrate Gestionale'!E173+'Entrate Gestionale'!E177</f>
        <v>0</v>
      </c>
      <c r="F67" s="390">
        <f>'Entrate Gestionale'!F163+'Entrate Gestionale'!F166+'Entrate Gestionale'!F170+'Entrate Gestionale'!F173+'Entrate Gestionale'!F177</f>
        <v>0</v>
      </c>
      <c r="G67" s="391">
        <f>'Entrate Gestionale'!G163+'Entrate Gestionale'!G166+'Entrate Gestionale'!G170+'Entrate Gestionale'!G173+'Entrate Gestionale'!G177</f>
        <v>0</v>
      </c>
    </row>
    <row r="68" spans="1:7" ht="12.75" customHeight="1">
      <c r="A68" s="387"/>
      <c r="B68" s="388"/>
      <c r="C68" s="367"/>
      <c r="D68" s="368" t="s">
        <v>22</v>
      </c>
      <c r="E68" s="390">
        <f>'Entrate Gestionale'!E164+'Entrate Gestionale'!E167+'Entrate Gestionale'!E168+'Entrate Gestionale'!E171+'Entrate Gestionale'!E174+'Entrate Gestionale'!E178</f>
        <v>0</v>
      </c>
      <c r="F68" s="376"/>
      <c r="G68" s="370"/>
    </row>
    <row r="69" spans="1:7" ht="12.75" customHeight="1">
      <c r="A69" s="387"/>
      <c r="B69" s="388"/>
      <c r="C69" s="367"/>
      <c r="D69" s="368"/>
      <c r="E69" s="376"/>
      <c r="F69" s="376"/>
      <c r="G69" s="370"/>
    </row>
    <row r="70" spans="1:7" ht="26.25" customHeight="1">
      <c r="A70" s="387" t="s">
        <v>316</v>
      </c>
      <c r="B70" s="388"/>
      <c r="C70" s="389" t="s">
        <v>317</v>
      </c>
      <c r="D70" s="368" t="s">
        <v>21</v>
      </c>
      <c r="E70" s="390">
        <f>'Entrate Gestionale'!E181</f>
        <v>0</v>
      </c>
      <c r="F70" s="390">
        <f>'Entrate Gestionale'!F181</f>
        <v>0</v>
      </c>
      <c r="G70" s="391">
        <f>'Entrate Gestionale'!G181</f>
        <v>0</v>
      </c>
    </row>
    <row r="71" spans="1:7" ht="12.75" customHeight="1">
      <c r="A71" s="387"/>
      <c r="B71" s="388"/>
      <c r="C71" s="367"/>
      <c r="D71" s="368" t="s">
        <v>22</v>
      </c>
      <c r="E71" s="390">
        <f>'Entrate Gestionale'!E182+'Entrate Gestionale'!E183+'Entrate Gestionale'!E184</f>
        <v>0</v>
      </c>
      <c r="F71" s="390"/>
      <c r="G71" s="391"/>
    </row>
    <row r="72" spans="1:7" ht="12.75" customHeight="1">
      <c r="A72" s="387"/>
      <c r="B72" s="388"/>
      <c r="C72" s="367"/>
      <c r="D72" s="367"/>
      <c r="E72" s="410"/>
      <c r="F72" s="410"/>
      <c r="G72" s="411"/>
    </row>
    <row r="73" spans="1:7" ht="26.25" customHeight="1">
      <c r="A73" s="590" t="s">
        <v>318</v>
      </c>
      <c r="B73" s="590"/>
      <c r="C73" s="418" t="s">
        <v>311</v>
      </c>
      <c r="D73" s="400" t="s">
        <v>21</v>
      </c>
      <c r="E73" s="424">
        <f>E64+E67+E70</f>
        <v>0</v>
      </c>
      <c r="F73" s="424">
        <f>F64+F67+F70</f>
        <v>0</v>
      </c>
      <c r="G73" s="420">
        <f>G64+G67+G70</f>
        <v>0</v>
      </c>
    </row>
    <row r="74" spans="1:7" ht="15" customHeight="1">
      <c r="A74" s="591"/>
      <c r="B74" s="591"/>
      <c r="C74" s="406"/>
      <c r="D74" s="406" t="s">
        <v>22</v>
      </c>
      <c r="E74" s="425">
        <f>E65+E68+E71</f>
        <v>0</v>
      </c>
      <c r="F74" s="408"/>
      <c r="G74" s="409"/>
    </row>
    <row r="75" spans="1:7" ht="12.75" customHeight="1">
      <c r="A75" s="426"/>
      <c r="B75" s="427"/>
      <c r="C75" s="428"/>
      <c r="D75" s="429"/>
      <c r="E75" s="430"/>
      <c r="F75" s="430"/>
      <c r="G75" s="431"/>
    </row>
    <row r="76" spans="1:7" ht="12.75" customHeight="1">
      <c r="A76" s="432" t="s">
        <v>116</v>
      </c>
      <c r="B76" s="388"/>
      <c r="C76" s="433"/>
      <c r="D76" s="389" t="s">
        <v>21</v>
      </c>
      <c r="E76" s="434">
        <f>E13+E15+E17+E42+E57+E73</f>
        <v>0</v>
      </c>
      <c r="F76" s="434">
        <f>F13+F15+F17+F42+F57+F73</f>
        <v>0</v>
      </c>
      <c r="G76" s="434">
        <f>G13+G15+G17+G42+G57+G73</f>
        <v>0</v>
      </c>
    </row>
    <row r="77" spans="1:7" ht="15.75" customHeight="1">
      <c r="A77" s="586"/>
      <c r="B77" s="586"/>
      <c r="C77" s="382"/>
      <c r="D77" s="383" t="s">
        <v>22</v>
      </c>
      <c r="E77" s="435">
        <f>E43+E58+E74</f>
        <v>0</v>
      </c>
      <c r="F77" s="436"/>
      <c r="G77" s="437"/>
    </row>
    <row r="78" spans="1:7" ht="72" customHeight="1">
      <c r="A78" s="587"/>
      <c r="B78" s="587"/>
      <c r="C78" s="587"/>
      <c r="D78" s="587"/>
      <c r="E78" s="587"/>
      <c r="F78" s="587"/>
      <c r="G78" s="587"/>
    </row>
    <row r="79" ht="60.75" customHeight="1"/>
    <row r="80" ht="30" customHeight="1"/>
  </sheetData>
  <sheetProtection selectLockedCells="1" selectUnlockedCells="1"/>
  <mergeCells count="22">
    <mergeCell ref="A1:G1"/>
    <mergeCell ref="A2:G2"/>
    <mergeCell ref="A4:G4"/>
    <mergeCell ref="A5:G5"/>
    <mergeCell ref="F8:F9"/>
    <mergeCell ref="G8:G9"/>
    <mergeCell ref="A24:B24"/>
    <mergeCell ref="A42:B42"/>
    <mergeCell ref="A6:B9"/>
    <mergeCell ref="C6:C9"/>
    <mergeCell ref="D6:D9"/>
    <mergeCell ref="E8:E9"/>
    <mergeCell ref="A43:B43"/>
    <mergeCell ref="A46:B46"/>
    <mergeCell ref="A57:B57"/>
    <mergeCell ref="A58:B58"/>
    <mergeCell ref="A77:B77"/>
    <mergeCell ref="A78:G78"/>
    <mergeCell ref="A61:B61"/>
    <mergeCell ref="A63:B63"/>
    <mergeCell ref="A73:B73"/>
    <mergeCell ref="A74:B7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9"/>
  <sheetViews>
    <sheetView tabSelected="1" zoomScale="160" zoomScaleNormal="160" workbookViewId="0" topLeftCell="C4">
      <selection activeCell="E14" sqref="E14"/>
    </sheetView>
  </sheetViews>
  <sheetFormatPr defaultColWidth="9.140625" defaultRowHeight="12.75" customHeight="1"/>
  <cols>
    <col min="1" max="1" width="7.57421875" style="438" customWidth="1"/>
    <col min="2" max="2" width="15.140625" style="335" customWidth="1"/>
    <col min="3" max="3" width="5.140625" style="336" customWidth="1"/>
    <col min="4" max="4" width="45.8515625" style="156" customWidth="1"/>
    <col min="5" max="5" width="26.8515625" style="158" customWidth="1"/>
    <col min="6" max="6" width="15.00390625" style="439" customWidth="1"/>
    <col min="7" max="7" width="13.140625" style="10" customWidth="1"/>
    <col min="8" max="8" width="13.00390625" style="440" customWidth="1"/>
    <col min="9" max="9" width="9.140625" style="10" customWidth="1"/>
    <col min="10" max="10" width="11.57421875" style="10" customWidth="1"/>
    <col min="11" max="255" width="9.140625" style="10" customWidth="1"/>
    <col min="256" max="16384" width="9.00390625" style="0" customWidth="1"/>
  </cols>
  <sheetData>
    <row r="1" spans="1:89" s="7" customFormat="1" ht="39.75" customHeight="1">
      <c r="A1" s="580" t="s">
        <v>0</v>
      </c>
      <c r="B1" s="580"/>
      <c r="C1" s="580"/>
      <c r="D1" s="580"/>
      <c r="E1" s="580"/>
      <c r="F1" s="580"/>
      <c r="G1" s="580"/>
      <c r="H1" s="580" t="s">
        <v>0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89" s="7" customFormat="1" ht="27" customHeight="1">
      <c r="A2" s="580" t="s">
        <v>359</v>
      </c>
      <c r="B2" s="580"/>
      <c r="C2" s="580"/>
      <c r="D2" s="580"/>
      <c r="E2" s="580"/>
      <c r="F2" s="580"/>
      <c r="G2" s="580"/>
      <c r="H2" s="580" t="s">
        <v>319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</row>
    <row r="3" spans="1:256" s="7" customFormat="1" ht="20.25" customHeight="1">
      <c r="A3" s="335"/>
      <c r="B3" s="10"/>
      <c r="C3" s="156"/>
      <c r="D3" s="156"/>
      <c r="E3" s="336"/>
      <c r="F3" s="337"/>
      <c r="G3" s="336"/>
      <c r="IV3"/>
    </row>
    <row r="4" spans="1:8" ht="21" customHeight="1">
      <c r="A4" s="585" t="s">
        <v>284</v>
      </c>
      <c r="B4" s="585"/>
      <c r="C4" s="585"/>
      <c r="D4" s="585"/>
      <c r="E4" s="585"/>
      <c r="F4" s="585"/>
      <c r="G4" s="585"/>
      <c r="H4" s="585"/>
    </row>
    <row r="5" spans="1:8" ht="21" customHeight="1">
      <c r="A5" s="585" t="s">
        <v>118</v>
      </c>
      <c r="B5" s="585"/>
      <c r="C5" s="585"/>
      <c r="D5" s="585"/>
      <c r="E5" s="585"/>
      <c r="F5" s="585"/>
      <c r="G5" s="585"/>
      <c r="H5" s="585"/>
    </row>
    <row r="7" spans="1:8" ht="13.5" customHeight="1">
      <c r="A7" s="597" t="s">
        <v>320</v>
      </c>
      <c r="B7" s="597"/>
      <c r="C7" s="597"/>
      <c r="D7" s="597" t="s">
        <v>3</v>
      </c>
      <c r="E7" s="607"/>
      <c r="F7" s="608"/>
      <c r="G7" s="608"/>
      <c r="H7" s="608"/>
    </row>
    <row r="8" spans="1:8" ht="14.25" customHeight="1">
      <c r="A8" s="597"/>
      <c r="B8" s="597"/>
      <c r="C8" s="597"/>
      <c r="D8" s="597"/>
      <c r="E8" s="607"/>
      <c r="F8" s="609"/>
      <c r="G8" s="609"/>
      <c r="H8" s="609"/>
    </row>
    <row r="9" spans="1:8" ht="12.75" customHeight="1">
      <c r="A9" s="597"/>
      <c r="B9" s="597"/>
      <c r="C9" s="597"/>
      <c r="D9" s="597"/>
      <c r="E9" s="607"/>
      <c r="F9" s="597" t="s">
        <v>362</v>
      </c>
      <c r="G9" s="595" t="s">
        <v>321</v>
      </c>
      <c r="H9" s="595" t="s">
        <v>364</v>
      </c>
    </row>
    <row r="10" spans="1:8" ht="47.25" customHeight="1">
      <c r="A10" s="597"/>
      <c r="B10" s="597"/>
      <c r="C10" s="597"/>
      <c r="D10" s="597"/>
      <c r="E10" s="607"/>
      <c r="F10" s="597"/>
      <c r="G10" s="595"/>
      <c r="H10" s="595"/>
    </row>
    <row r="11" spans="1:8" ht="12.75" customHeight="1">
      <c r="A11" s="441"/>
      <c r="B11" s="442"/>
      <c r="C11" s="443"/>
      <c r="D11" s="442"/>
      <c r="E11" s="442"/>
      <c r="F11" s="157"/>
      <c r="G11" s="444"/>
      <c r="H11" s="445"/>
    </row>
    <row r="12" spans="1:9" ht="12.75" customHeight="1">
      <c r="A12" s="441"/>
      <c r="B12" s="442"/>
      <c r="C12" s="443"/>
      <c r="D12" s="446" t="s">
        <v>322</v>
      </c>
      <c r="E12" s="442"/>
      <c r="F12" s="159">
        <v>0</v>
      </c>
      <c r="G12" s="159">
        <v>0</v>
      </c>
      <c r="H12" s="159">
        <v>0</v>
      </c>
      <c r="I12" s="447"/>
    </row>
    <row r="13" spans="1:8" ht="12.75" customHeight="1">
      <c r="A13" s="448"/>
      <c r="B13" s="449"/>
      <c r="C13" s="450"/>
      <c r="D13" s="449"/>
      <c r="E13" s="449"/>
      <c r="F13" s="451"/>
      <c r="G13" s="452"/>
      <c r="H13" s="453"/>
    </row>
    <row r="14" spans="1:8" ht="27.75" customHeight="1">
      <c r="A14" s="605" t="s">
        <v>323</v>
      </c>
      <c r="B14" s="605"/>
      <c r="C14" s="454" t="s">
        <v>324</v>
      </c>
      <c r="D14" s="455" t="s">
        <v>325</v>
      </c>
      <c r="E14" s="449"/>
      <c r="F14" s="456"/>
      <c r="G14" s="457"/>
      <c r="H14" s="458"/>
    </row>
    <row r="15" spans="1:8" ht="12.75" customHeight="1">
      <c r="A15" s="459"/>
      <c r="B15" s="460"/>
      <c r="C15" s="460"/>
      <c r="D15" s="461"/>
      <c r="E15" s="462"/>
      <c r="F15" s="463"/>
      <c r="G15" s="301"/>
      <c r="H15" s="464"/>
    </row>
    <row r="16" spans="1:8" ht="12.75" customHeight="1">
      <c r="A16" s="465" t="s">
        <v>326</v>
      </c>
      <c r="B16" s="462" t="s">
        <v>327</v>
      </c>
      <c r="C16" s="460" t="s">
        <v>324</v>
      </c>
      <c r="D16" s="461" t="s">
        <v>328</v>
      </c>
      <c r="E16" s="335"/>
      <c r="F16" s="463"/>
      <c r="G16" s="301"/>
      <c r="H16" s="466"/>
    </row>
    <row r="17" spans="1:8" ht="12.75" customHeight="1">
      <c r="A17" s="467"/>
      <c r="B17" s="158" t="s">
        <v>329</v>
      </c>
      <c r="C17" s="460"/>
      <c r="D17" s="156" t="s">
        <v>330</v>
      </c>
      <c r="E17" s="468" t="s">
        <v>21</v>
      </c>
      <c r="F17" s="390">
        <f>'Uscite Gestionale'!E29</f>
        <v>0</v>
      </c>
      <c r="G17" s="390">
        <f>'Uscite Gestionale'!F29</f>
        <v>0</v>
      </c>
      <c r="H17" s="391">
        <f>'Uscite Gestionale'!G29</f>
        <v>0</v>
      </c>
    </row>
    <row r="18" spans="1:8" ht="12.75" customHeight="1">
      <c r="A18" s="467"/>
      <c r="B18" s="460"/>
      <c r="C18" s="460"/>
      <c r="E18" s="469" t="s">
        <v>135</v>
      </c>
      <c r="F18" s="390">
        <f>'Uscite Gestionale'!E30</f>
        <v>0</v>
      </c>
      <c r="G18" s="470">
        <v>0</v>
      </c>
      <c r="H18" s="471">
        <v>0</v>
      </c>
    </row>
    <row r="19" spans="1:8" ht="12.75" customHeight="1">
      <c r="A19" s="467"/>
      <c r="B19" s="460"/>
      <c r="C19" s="460"/>
      <c r="E19" s="469" t="s">
        <v>136</v>
      </c>
      <c r="F19" s="390">
        <f>'Uscite Gestionale'!E31</f>
        <v>0</v>
      </c>
      <c r="G19" s="472">
        <v>0</v>
      </c>
      <c r="H19" s="473">
        <v>0</v>
      </c>
    </row>
    <row r="20" spans="1:8" ht="12.75" customHeight="1">
      <c r="A20" s="467"/>
      <c r="B20" s="460"/>
      <c r="C20" s="460"/>
      <c r="E20" s="468" t="s">
        <v>22</v>
      </c>
      <c r="F20" s="390">
        <f>'Uscite Gestionale'!E32</f>
        <v>0</v>
      </c>
      <c r="G20" s="474"/>
      <c r="H20" s="475"/>
    </row>
    <row r="21" spans="1:8" ht="12.75" customHeight="1">
      <c r="A21" s="467"/>
      <c r="B21" s="460"/>
      <c r="C21" s="460"/>
      <c r="E21" s="468"/>
      <c r="F21" s="363"/>
      <c r="G21" s="476"/>
      <c r="H21" s="364"/>
    </row>
    <row r="22" spans="1:8" ht="12.75" customHeight="1">
      <c r="A22" s="467"/>
      <c r="B22" s="460"/>
      <c r="C22" s="460"/>
      <c r="E22" s="335"/>
      <c r="F22" s="463"/>
      <c r="G22" s="301"/>
      <c r="H22" s="477"/>
    </row>
    <row r="23" spans="1:8" s="461" customFormat="1" ht="25.5" customHeight="1">
      <c r="A23" s="478"/>
      <c r="B23" s="461" t="s">
        <v>331</v>
      </c>
      <c r="C23" s="460" t="s">
        <v>324</v>
      </c>
      <c r="D23" s="461" t="s">
        <v>328</v>
      </c>
      <c r="E23" s="461" t="s">
        <v>21</v>
      </c>
      <c r="F23" s="479">
        <f aca="true" t="shared" si="0" ref="F23:H24">F17</f>
        <v>0</v>
      </c>
      <c r="G23" s="479">
        <f t="shared" si="0"/>
        <v>0</v>
      </c>
      <c r="H23" s="480">
        <f t="shared" si="0"/>
        <v>0</v>
      </c>
    </row>
    <row r="24" spans="1:8" s="461" customFormat="1" ht="12.75" customHeight="1">
      <c r="A24" s="478"/>
      <c r="C24" s="460"/>
      <c r="E24" s="481" t="s">
        <v>135</v>
      </c>
      <c r="F24" s="482">
        <f t="shared" si="0"/>
        <v>0</v>
      </c>
      <c r="G24" s="482">
        <f t="shared" si="0"/>
        <v>0</v>
      </c>
      <c r="H24" s="483">
        <f t="shared" si="0"/>
        <v>0</v>
      </c>
    </row>
    <row r="25" spans="1:8" s="461" customFormat="1" ht="25.5" customHeight="1">
      <c r="A25" s="478"/>
      <c r="C25" s="460"/>
      <c r="E25" s="481" t="s">
        <v>136</v>
      </c>
      <c r="F25" s="482">
        <f>+F19</f>
        <v>0</v>
      </c>
      <c r="G25" s="482">
        <f>+G19</f>
        <v>0</v>
      </c>
      <c r="H25" s="483">
        <f>+H19</f>
        <v>0</v>
      </c>
    </row>
    <row r="26" spans="1:8" s="461" customFormat="1" ht="12.75" customHeight="1">
      <c r="A26" s="478"/>
      <c r="C26" s="460"/>
      <c r="E26" s="461" t="s">
        <v>22</v>
      </c>
      <c r="F26" s="479">
        <f>F20</f>
        <v>0</v>
      </c>
      <c r="G26" s="479"/>
      <c r="H26" s="477"/>
    </row>
    <row r="27" spans="1:8" s="461" customFormat="1" ht="12.75" customHeight="1">
      <c r="A27" s="478"/>
      <c r="C27" s="460"/>
      <c r="F27" s="479"/>
      <c r="G27" s="479"/>
      <c r="H27" s="477"/>
    </row>
    <row r="28" spans="1:8" ht="27.75" customHeight="1">
      <c r="A28" s="484" t="s">
        <v>332</v>
      </c>
      <c r="B28" s="485" t="s">
        <v>327</v>
      </c>
      <c r="C28" s="460" t="s">
        <v>333</v>
      </c>
      <c r="D28" s="461" t="s">
        <v>334</v>
      </c>
      <c r="E28" s="335"/>
      <c r="F28" s="463"/>
      <c r="G28" s="301"/>
      <c r="H28" s="477"/>
    </row>
    <row r="29" spans="1:8" s="158" customFormat="1" ht="12.75" customHeight="1">
      <c r="A29" s="467"/>
      <c r="B29" s="158" t="s">
        <v>329</v>
      </c>
      <c r="C29" s="460"/>
      <c r="D29" s="156" t="s">
        <v>330</v>
      </c>
      <c r="E29" s="468" t="s">
        <v>21</v>
      </c>
      <c r="F29" s="390">
        <f>'Uscite Gestionale'!E56</f>
        <v>0</v>
      </c>
      <c r="G29" s="390">
        <f>'Uscite Gestionale'!F56</f>
        <v>0</v>
      </c>
      <c r="H29" s="391">
        <f>'Uscite Gestionale'!G56</f>
        <v>0</v>
      </c>
    </row>
    <row r="30" spans="1:8" s="158" customFormat="1" ht="12.75" customHeight="1">
      <c r="A30" s="467"/>
      <c r="B30" s="460"/>
      <c r="C30" s="460"/>
      <c r="D30" s="156"/>
      <c r="E30" s="469" t="s">
        <v>135</v>
      </c>
      <c r="F30" s="390">
        <f>'Uscite Gestionale'!E57</f>
        <v>0</v>
      </c>
      <c r="G30" s="470">
        <v>0</v>
      </c>
      <c r="H30" s="471">
        <v>0</v>
      </c>
    </row>
    <row r="31" spans="1:8" s="158" customFormat="1" ht="12.75" customHeight="1">
      <c r="A31" s="467"/>
      <c r="B31" s="460"/>
      <c r="C31" s="460"/>
      <c r="D31" s="156"/>
      <c r="E31" s="469" t="s">
        <v>136</v>
      </c>
      <c r="F31" s="390">
        <f>'Uscite Gestionale'!E58</f>
        <v>0</v>
      </c>
      <c r="G31" s="472">
        <v>0</v>
      </c>
      <c r="H31" s="473">
        <v>0</v>
      </c>
    </row>
    <row r="32" spans="1:8" s="158" customFormat="1" ht="12.75" customHeight="1">
      <c r="A32" s="467"/>
      <c r="B32" s="460"/>
      <c r="C32" s="460"/>
      <c r="D32" s="156"/>
      <c r="E32" s="468" t="s">
        <v>22</v>
      </c>
      <c r="F32" s="390">
        <f>'Uscite Gestionale'!E59</f>
        <v>0</v>
      </c>
      <c r="G32" s="474"/>
      <c r="H32" s="475"/>
    </row>
    <row r="33" spans="1:8" s="158" customFormat="1" ht="12.75" customHeight="1">
      <c r="A33" s="467"/>
      <c r="B33" s="460"/>
      <c r="C33" s="460"/>
      <c r="D33" s="156"/>
      <c r="E33" s="468"/>
      <c r="F33" s="363"/>
      <c r="G33" s="476"/>
      <c r="H33" s="364"/>
    </row>
    <row r="34" spans="1:8" s="158" customFormat="1" ht="12.75" customHeight="1">
      <c r="A34" s="467"/>
      <c r="B34" s="460"/>
      <c r="C34" s="460"/>
      <c r="D34" s="156"/>
      <c r="E34" s="335"/>
      <c r="F34" s="486"/>
      <c r="G34" s="486"/>
      <c r="H34" s="487"/>
    </row>
    <row r="35" spans="1:8" s="461" customFormat="1" ht="25.5" customHeight="1">
      <c r="A35" s="478"/>
      <c r="B35" s="461" t="s">
        <v>331</v>
      </c>
      <c r="C35" s="460" t="s">
        <v>333</v>
      </c>
      <c r="D35" s="461" t="s">
        <v>335</v>
      </c>
      <c r="E35" s="461" t="s">
        <v>21</v>
      </c>
      <c r="F35" s="479">
        <f aca="true" t="shared" si="1" ref="F35:H37">F29</f>
        <v>0</v>
      </c>
      <c r="G35" s="479">
        <f t="shared" si="1"/>
        <v>0</v>
      </c>
      <c r="H35" s="480">
        <f t="shared" si="1"/>
        <v>0</v>
      </c>
    </row>
    <row r="36" spans="1:8" s="461" customFormat="1" ht="12.75" customHeight="1">
      <c r="A36" s="478"/>
      <c r="C36" s="460"/>
      <c r="E36" s="481" t="s">
        <v>135</v>
      </c>
      <c r="F36" s="482">
        <f t="shared" si="1"/>
        <v>0</v>
      </c>
      <c r="G36" s="482">
        <f t="shared" si="1"/>
        <v>0</v>
      </c>
      <c r="H36" s="483">
        <f t="shared" si="1"/>
        <v>0</v>
      </c>
    </row>
    <row r="37" spans="1:8" s="461" customFormat="1" ht="25.5" customHeight="1">
      <c r="A37" s="478"/>
      <c r="C37" s="460"/>
      <c r="E37" s="481" t="s">
        <v>136</v>
      </c>
      <c r="F37" s="482">
        <f t="shared" si="1"/>
        <v>0</v>
      </c>
      <c r="G37" s="482">
        <f t="shared" si="1"/>
        <v>0</v>
      </c>
      <c r="H37" s="483">
        <f t="shared" si="1"/>
        <v>0</v>
      </c>
    </row>
    <row r="38" spans="1:8" s="461" customFormat="1" ht="12.75" customHeight="1">
      <c r="A38" s="478"/>
      <c r="C38" s="460"/>
      <c r="E38" s="461" t="s">
        <v>22</v>
      </c>
      <c r="F38" s="479">
        <f>F32</f>
        <v>0</v>
      </c>
      <c r="G38" s="479"/>
      <c r="H38" s="488"/>
    </row>
    <row r="39" spans="1:8" s="461" customFormat="1" ht="12.75" customHeight="1">
      <c r="A39" s="478"/>
      <c r="C39" s="460"/>
      <c r="F39" s="479"/>
      <c r="G39" s="479"/>
      <c r="H39" s="488"/>
    </row>
    <row r="40" spans="1:8" s="158" customFormat="1" ht="12.75" customHeight="1">
      <c r="A40" s="465" t="s">
        <v>336</v>
      </c>
      <c r="B40" s="462" t="s">
        <v>327</v>
      </c>
      <c r="C40" s="460" t="s">
        <v>337</v>
      </c>
      <c r="D40" s="461" t="s">
        <v>338</v>
      </c>
      <c r="E40" s="335"/>
      <c r="F40" s="463"/>
      <c r="G40" s="301"/>
      <c r="H40" s="477"/>
    </row>
    <row r="41" spans="1:8" s="158" customFormat="1" ht="12.75" customHeight="1">
      <c r="A41" s="467"/>
      <c r="B41" s="158" t="s">
        <v>329</v>
      </c>
      <c r="C41" s="460"/>
      <c r="D41" s="156" t="s">
        <v>330</v>
      </c>
      <c r="E41" s="468" t="s">
        <v>21</v>
      </c>
      <c r="F41" s="390">
        <f>'Uscite Gestionale'!E81</f>
        <v>0</v>
      </c>
      <c r="G41" s="390">
        <f>'Uscite Gestionale'!F81</f>
        <v>0</v>
      </c>
      <c r="H41" s="391">
        <f>'Uscite Gestionale'!G81</f>
        <v>0</v>
      </c>
    </row>
    <row r="42" spans="1:8" s="158" customFormat="1" ht="12.75" customHeight="1">
      <c r="A42" s="467"/>
      <c r="B42" s="460"/>
      <c r="C42" s="460"/>
      <c r="D42" s="156"/>
      <c r="E42" s="469" t="s">
        <v>135</v>
      </c>
      <c r="F42" s="390">
        <f>'Uscite Gestionale'!E82</f>
        <v>0</v>
      </c>
      <c r="G42" s="470">
        <v>0</v>
      </c>
      <c r="H42" s="471">
        <v>0</v>
      </c>
    </row>
    <row r="43" spans="1:8" s="158" customFormat="1" ht="12.75" customHeight="1">
      <c r="A43" s="467"/>
      <c r="B43" s="460"/>
      <c r="C43" s="460"/>
      <c r="D43" s="156"/>
      <c r="E43" s="469" t="s">
        <v>136</v>
      </c>
      <c r="F43" s="390">
        <f>'Uscite Gestionale'!E83</f>
        <v>0</v>
      </c>
      <c r="G43" s="472">
        <v>0</v>
      </c>
      <c r="H43" s="473">
        <v>0</v>
      </c>
    </row>
    <row r="44" spans="1:8" s="158" customFormat="1" ht="12.75" customHeight="1">
      <c r="A44" s="467"/>
      <c r="B44" s="460"/>
      <c r="C44" s="460"/>
      <c r="D44" s="156"/>
      <c r="E44" s="468" t="s">
        <v>22</v>
      </c>
      <c r="F44" s="390">
        <f>'Uscite Gestionale'!E84</f>
        <v>0</v>
      </c>
      <c r="G44" s="474"/>
      <c r="H44" s="475"/>
    </row>
    <row r="45" spans="1:8" s="158" customFormat="1" ht="12.75" customHeight="1">
      <c r="A45" s="467"/>
      <c r="B45" s="460"/>
      <c r="C45" s="460"/>
      <c r="D45" s="156"/>
      <c r="E45" s="468"/>
      <c r="F45" s="363"/>
      <c r="G45" s="476"/>
      <c r="H45" s="364"/>
    </row>
    <row r="46" spans="1:8" s="158" customFormat="1" ht="12.75" customHeight="1">
      <c r="A46" s="467"/>
      <c r="B46" s="460"/>
      <c r="C46" s="460"/>
      <c r="D46" s="156"/>
      <c r="E46" s="335"/>
      <c r="F46" s="157"/>
      <c r="G46" s="444"/>
      <c r="H46" s="489"/>
    </row>
    <row r="47" spans="1:8" s="461" customFormat="1" ht="25.5" customHeight="1">
      <c r="A47" s="478"/>
      <c r="B47" s="461" t="s">
        <v>331</v>
      </c>
      <c r="C47" s="460" t="s">
        <v>337</v>
      </c>
      <c r="D47" s="461" t="s">
        <v>338</v>
      </c>
      <c r="E47" s="461" t="s">
        <v>21</v>
      </c>
      <c r="F47" s="479">
        <f aca="true" t="shared" si="2" ref="F47:H49">F41</f>
        <v>0</v>
      </c>
      <c r="G47" s="479">
        <f t="shared" si="2"/>
        <v>0</v>
      </c>
      <c r="H47" s="480">
        <f t="shared" si="2"/>
        <v>0</v>
      </c>
    </row>
    <row r="48" spans="1:8" s="461" customFormat="1" ht="12.75" customHeight="1">
      <c r="A48" s="478"/>
      <c r="C48" s="460"/>
      <c r="E48" s="481" t="s">
        <v>135</v>
      </c>
      <c r="F48" s="482">
        <f t="shared" si="2"/>
        <v>0</v>
      </c>
      <c r="G48" s="482">
        <f t="shared" si="2"/>
        <v>0</v>
      </c>
      <c r="H48" s="483">
        <f t="shared" si="2"/>
        <v>0</v>
      </c>
    </row>
    <row r="49" spans="1:8" s="461" customFormat="1" ht="25.5" customHeight="1">
      <c r="A49" s="478"/>
      <c r="C49" s="460"/>
      <c r="E49" s="481" t="s">
        <v>136</v>
      </c>
      <c r="F49" s="482">
        <f t="shared" si="2"/>
        <v>0</v>
      </c>
      <c r="G49" s="482">
        <f t="shared" si="2"/>
        <v>0</v>
      </c>
      <c r="H49" s="483">
        <f t="shared" si="2"/>
        <v>0</v>
      </c>
    </row>
    <row r="50" spans="1:8" s="461" customFormat="1" ht="12.75" customHeight="1">
      <c r="A50" s="478"/>
      <c r="C50" s="460"/>
      <c r="E50" s="461" t="s">
        <v>22</v>
      </c>
      <c r="F50" s="479">
        <f>F44</f>
        <v>0</v>
      </c>
      <c r="G50" s="479"/>
      <c r="H50" s="477"/>
    </row>
    <row r="51" spans="1:8" s="158" customFormat="1" ht="12.75" customHeight="1">
      <c r="A51" s="465"/>
      <c r="B51" s="462"/>
      <c r="C51" s="460"/>
      <c r="D51" s="461"/>
      <c r="E51" s="335"/>
      <c r="F51" s="157"/>
      <c r="G51" s="444"/>
      <c r="H51" s="489"/>
    </row>
    <row r="52" spans="1:8" ht="12.75" customHeight="1">
      <c r="A52" s="465" t="s">
        <v>339</v>
      </c>
      <c r="B52" s="462" t="s">
        <v>327</v>
      </c>
      <c r="C52" s="460" t="s">
        <v>340</v>
      </c>
      <c r="D52" s="461" t="s">
        <v>341</v>
      </c>
      <c r="E52" s="335"/>
      <c r="F52" s="463"/>
      <c r="G52" s="301"/>
      <c r="H52" s="477"/>
    </row>
    <row r="53" spans="1:8" ht="12.75" customHeight="1">
      <c r="A53" s="467"/>
      <c r="B53" s="158" t="s">
        <v>329</v>
      </c>
      <c r="C53" s="460"/>
      <c r="D53" s="156" t="s">
        <v>330</v>
      </c>
      <c r="E53" s="468" t="s">
        <v>21</v>
      </c>
      <c r="F53" s="390">
        <f>'Uscite Gestionale'!E153</f>
        <v>0</v>
      </c>
      <c r="G53" s="390">
        <f>'Uscite Gestionale'!F153</f>
        <v>0</v>
      </c>
      <c r="H53" s="391">
        <f>'Uscite Gestionale'!G153</f>
        <v>0</v>
      </c>
    </row>
    <row r="54" spans="1:8" ht="12.75" customHeight="1">
      <c r="A54" s="467"/>
      <c r="B54" s="460"/>
      <c r="C54" s="460"/>
      <c r="E54" s="469" t="s">
        <v>135</v>
      </c>
      <c r="F54" s="390">
        <f>'Uscite Gestionale'!E154</f>
        <v>0</v>
      </c>
      <c r="G54" s="470">
        <v>0</v>
      </c>
      <c r="H54" s="471">
        <v>0</v>
      </c>
    </row>
    <row r="55" spans="1:8" ht="12.75" customHeight="1">
      <c r="A55" s="467"/>
      <c r="B55" s="460"/>
      <c r="C55" s="460"/>
      <c r="E55" s="469" t="s">
        <v>136</v>
      </c>
      <c r="F55" s="390">
        <f>'Uscite Gestionale'!E155</f>
        <v>0</v>
      </c>
      <c r="G55" s="472">
        <v>0</v>
      </c>
      <c r="H55" s="473">
        <v>0</v>
      </c>
    </row>
    <row r="56" spans="1:8" ht="12.75" customHeight="1">
      <c r="A56" s="467"/>
      <c r="B56" s="460"/>
      <c r="C56" s="460"/>
      <c r="E56" s="468" t="s">
        <v>22</v>
      </c>
      <c r="F56" s="390">
        <f>'Uscite Gestionale'!E156</f>
        <v>0</v>
      </c>
      <c r="G56" s="474"/>
      <c r="H56" s="475"/>
    </row>
    <row r="57" spans="1:8" ht="12.75" customHeight="1">
      <c r="A57" s="467"/>
      <c r="B57" s="460"/>
      <c r="C57" s="460"/>
      <c r="E57" s="335"/>
      <c r="F57" s="157"/>
      <c r="G57" s="444"/>
      <c r="H57" s="489"/>
    </row>
    <row r="58" spans="1:8" ht="12.75" customHeight="1">
      <c r="A58" s="467"/>
      <c r="B58" s="460"/>
      <c r="C58" s="460"/>
      <c r="E58" s="335"/>
      <c r="F58" s="157"/>
      <c r="G58" s="444"/>
      <c r="H58" s="489"/>
    </row>
    <row r="59" spans="1:8" s="461" customFormat="1" ht="25.5" customHeight="1">
      <c r="A59" s="478"/>
      <c r="B59" s="461" t="s">
        <v>331</v>
      </c>
      <c r="C59" s="460" t="s">
        <v>340</v>
      </c>
      <c r="D59" s="461" t="s">
        <v>341</v>
      </c>
      <c r="E59" s="461" t="s">
        <v>21</v>
      </c>
      <c r="F59" s="479">
        <f>F53</f>
        <v>0</v>
      </c>
      <c r="G59" s="479">
        <f>G53</f>
        <v>0</v>
      </c>
      <c r="H59" s="480">
        <f>H53</f>
        <v>0</v>
      </c>
    </row>
    <row r="60" spans="1:8" s="461" customFormat="1" ht="12.75" customHeight="1">
      <c r="A60" s="478"/>
      <c r="C60" s="460"/>
      <c r="E60" s="481" t="s">
        <v>135</v>
      </c>
      <c r="F60" s="479">
        <f>F54</f>
        <v>0</v>
      </c>
      <c r="G60" s="482">
        <f>G48</f>
        <v>0</v>
      </c>
      <c r="H60" s="483">
        <f>H48</f>
        <v>0</v>
      </c>
    </row>
    <row r="61" spans="1:8" s="461" customFormat="1" ht="25.5" customHeight="1">
      <c r="A61" s="478"/>
      <c r="C61" s="460"/>
      <c r="E61" s="481" t="s">
        <v>136</v>
      </c>
      <c r="F61" s="479">
        <f>F55</f>
        <v>0</v>
      </c>
      <c r="G61" s="482">
        <f>G49</f>
        <v>0</v>
      </c>
      <c r="H61" s="483">
        <f>H49</f>
        <v>0</v>
      </c>
    </row>
    <row r="62" spans="1:8" s="461" customFormat="1" ht="15.75" customHeight="1">
      <c r="A62" s="478"/>
      <c r="C62" s="460"/>
      <c r="E62" s="461" t="s">
        <v>22</v>
      </c>
      <c r="F62" s="479">
        <f>F56</f>
        <v>0</v>
      </c>
      <c r="G62" s="479"/>
      <c r="H62" s="477"/>
    </row>
    <row r="63" spans="1:8" s="461" customFormat="1" ht="12.75" customHeight="1">
      <c r="A63" s="478"/>
      <c r="C63" s="460"/>
      <c r="F63" s="479"/>
      <c r="G63" s="479"/>
      <c r="H63" s="477"/>
    </row>
    <row r="64" spans="1:8" s="461" customFormat="1" ht="12.75" customHeight="1">
      <c r="A64" s="478"/>
      <c r="C64" s="460"/>
      <c r="F64" s="479"/>
      <c r="G64" s="479"/>
      <c r="H64" s="477"/>
    </row>
    <row r="65" spans="1:8" s="298" customFormat="1" ht="12.75" customHeight="1">
      <c r="A65" s="606"/>
      <c r="B65" s="606"/>
      <c r="C65" s="490"/>
      <c r="D65" s="491"/>
      <c r="E65" s="492"/>
      <c r="F65" s="493"/>
      <c r="G65" s="494"/>
      <c r="H65" s="495"/>
    </row>
    <row r="66" spans="1:8" s="298" customFormat="1" ht="12.75" customHeight="1">
      <c r="A66" s="599" t="s">
        <v>342</v>
      </c>
      <c r="B66" s="599"/>
      <c r="C66" s="599"/>
      <c r="D66" s="481" t="s">
        <v>325</v>
      </c>
      <c r="E66" s="485" t="s">
        <v>21</v>
      </c>
      <c r="F66" s="479">
        <f aca="true" t="shared" si="3" ref="F66:H68">+F23+F35+F47+F59</f>
        <v>0</v>
      </c>
      <c r="G66" s="479">
        <f t="shared" si="3"/>
        <v>0</v>
      </c>
      <c r="H66" s="480">
        <f t="shared" si="3"/>
        <v>0</v>
      </c>
    </row>
    <row r="67" spans="1:8" s="298" customFormat="1" ht="12.75" customHeight="1">
      <c r="A67" s="467"/>
      <c r="B67" s="460"/>
      <c r="C67" s="460"/>
      <c r="D67" s="461"/>
      <c r="E67" s="481" t="s">
        <v>135</v>
      </c>
      <c r="F67" s="482">
        <f t="shared" si="3"/>
        <v>0</v>
      </c>
      <c r="G67" s="482">
        <f t="shared" si="3"/>
        <v>0</v>
      </c>
      <c r="H67" s="483">
        <f t="shared" si="3"/>
        <v>0</v>
      </c>
    </row>
    <row r="68" spans="1:8" s="298" customFormat="1" ht="12.75" customHeight="1">
      <c r="A68" s="467"/>
      <c r="B68" s="460"/>
      <c r="C68" s="460"/>
      <c r="D68" s="461"/>
      <c r="E68" s="497" t="s">
        <v>136</v>
      </c>
      <c r="F68" s="482">
        <f t="shared" si="3"/>
        <v>0</v>
      </c>
      <c r="G68" s="482">
        <f t="shared" si="3"/>
        <v>0</v>
      </c>
      <c r="H68" s="483">
        <f t="shared" si="3"/>
        <v>0</v>
      </c>
    </row>
    <row r="69" spans="1:8" s="298" customFormat="1" ht="12.75" customHeight="1">
      <c r="A69" s="467"/>
      <c r="B69" s="460"/>
      <c r="C69" s="460"/>
      <c r="D69" s="461"/>
      <c r="E69" s="485" t="s">
        <v>22</v>
      </c>
      <c r="F69" s="479">
        <f>+F26+F38+F50+F62</f>
        <v>0</v>
      </c>
      <c r="G69" s="479"/>
      <c r="H69" s="480"/>
    </row>
    <row r="70" spans="1:8" s="298" customFormat="1" ht="12.75" customHeight="1">
      <c r="A70" s="498"/>
      <c r="B70" s="499"/>
      <c r="C70" s="499"/>
      <c r="D70" s="500"/>
      <c r="E70" s="501"/>
      <c r="F70" s="502"/>
      <c r="G70" s="502"/>
      <c r="H70" s="503"/>
    </row>
    <row r="71" spans="1:8" ht="12.75" customHeight="1">
      <c r="A71" s="478"/>
      <c r="B71" s="461"/>
      <c r="C71" s="460"/>
      <c r="D71" s="461"/>
      <c r="E71" s="461"/>
      <c r="F71" s="479"/>
      <c r="G71" s="479"/>
      <c r="H71" s="488"/>
    </row>
    <row r="72" spans="1:8" ht="12.75" customHeight="1">
      <c r="A72" s="467"/>
      <c r="B72" s="460"/>
      <c r="C72" s="460"/>
      <c r="F72" s="463"/>
      <c r="G72" s="301"/>
      <c r="H72" s="477"/>
    </row>
    <row r="73" spans="1:8" ht="20.25" customHeight="1">
      <c r="A73" s="605" t="s">
        <v>323</v>
      </c>
      <c r="B73" s="605"/>
      <c r="C73" s="504" t="s">
        <v>343</v>
      </c>
      <c r="D73" s="505" t="s">
        <v>344</v>
      </c>
      <c r="E73" s="506"/>
      <c r="F73" s="507"/>
      <c r="G73" s="508"/>
      <c r="H73" s="509"/>
    </row>
    <row r="74" spans="1:8" ht="12.75" customHeight="1">
      <c r="A74" s="459"/>
      <c r="B74" s="460"/>
      <c r="C74" s="460"/>
      <c r="D74" s="461"/>
      <c r="E74" s="462"/>
      <c r="F74" s="463"/>
      <c r="G74" s="301"/>
      <c r="H74" s="477"/>
    </row>
    <row r="75" spans="1:8" s="461" customFormat="1" ht="26.25" customHeight="1">
      <c r="A75" s="465" t="s">
        <v>345</v>
      </c>
      <c r="B75" s="462" t="s">
        <v>327</v>
      </c>
      <c r="C75" s="460" t="s">
        <v>346</v>
      </c>
      <c r="D75" s="461" t="s">
        <v>347</v>
      </c>
      <c r="E75" s="158"/>
      <c r="F75" s="463"/>
      <c r="G75" s="301"/>
      <c r="H75" s="477"/>
    </row>
    <row r="76" spans="1:8" s="461" customFormat="1" ht="12.75" customHeight="1">
      <c r="A76" s="467"/>
      <c r="B76" s="158" t="s">
        <v>329</v>
      </c>
      <c r="C76" s="460"/>
      <c r="D76" s="156" t="s">
        <v>330</v>
      </c>
      <c r="E76" s="468" t="s">
        <v>21</v>
      </c>
      <c r="F76" s="390">
        <f>'Uscite Gestionale'!E427</f>
        <v>0</v>
      </c>
      <c r="G76" s="390">
        <f>'Uscite Gestionale'!F427</f>
        <v>0</v>
      </c>
      <c r="H76" s="391">
        <f>'Uscite Gestionale'!G427</f>
        <v>0</v>
      </c>
    </row>
    <row r="77" spans="1:8" ht="12.75" customHeight="1">
      <c r="A77" s="467"/>
      <c r="B77" s="460"/>
      <c r="C77" s="460"/>
      <c r="E77" s="469" t="s">
        <v>135</v>
      </c>
      <c r="F77" s="390">
        <f>'Uscite Gestionale'!E428</f>
        <v>0</v>
      </c>
      <c r="G77" s="470">
        <v>0</v>
      </c>
      <c r="H77" s="471">
        <v>0</v>
      </c>
    </row>
    <row r="78" spans="1:8" s="298" customFormat="1" ht="12.75" customHeight="1">
      <c r="A78" s="467"/>
      <c r="B78" s="460"/>
      <c r="C78" s="460"/>
      <c r="D78" s="156"/>
      <c r="E78" s="469" t="s">
        <v>136</v>
      </c>
      <c r="F78" s="390">
        <f>'Uscite Gestionale'!E429</f>
        <v>0</v>
      </c>
      <c r="G78" s="472">
        <v>0</v>
      </c>
      <c r="H78" s="473">
        <v>0</v>
      </c>
    </row>
    <row r="79" spans="1:8" s="298" customFormat="1" ht="12.75" customHeight="1">
      <c r="A79" s="467"/>
      <c r="B79" s="460"/>
      <c r="C79" s="460"/>
      <c r="D79" s="156"/>
      <c r="E79" s="468" t="s">
        <v>22</v>
      </c>
      <c r="F79" s="390">
        <f>'Uscite Gestionale'!E430</f>
        <v>0</v>
      </c>
      <c r="G79" s="474"/>
      <c r="H79" s="475"/>
    </row>
    <row r="80" spans="1:8" s="298" customFormat="1" ht="12.75" customHeight="1">
      <c r="A80" s="467"/>
      <c r="B80" s="460"/>
      <c r="C80" s="460"/>
      <c r="D80" s="156"/>
      <c r="E80" s="158"/>
      <c r="F80" s="157"/>
      <c r="G80" s="444"/>
      <c r="H80" s="489"/>
    </row>
    <row r="81" spans="1:8" s="298" customFormat="1" ht="12.75" customHeight="1">
      <c r="A81" s="467"/>
      <c r="B81" s="158" t="s">
        <v>348</v>
      </c>
      <c r="C81" s="460"/>
      <c r="D81" s="156" t="s">
        <v>349</v>
      </c>
      <c r="E81" s="468" t="s">
        <v>21</v>
      </c>
      <c r="F81" s="390">
        <f>'Uscite Gestionale'!E432</f>
        <v>0</v>
      </c>
      <c r="G81" s="390">
        <f>'Uscite Gestionale'!F432</f>
        <v>0</v>
      </c>
      <c r="H81" s="391">
        <f>'Uscite Gestionale'!G432</f>
        <v>0</v>
      </c>
    </row>
    <row r="82" spans="1:8" s="298" customFormat="1" ht="12.75" customHeight="1">
      <c r="A82" s="467"/>
      <c r="B82" s="460"/>
      <c r="C82" s="460"/>
      <c r="D82" s="156"/>
      <c r="E82" s="469" t="s">
        <v>135</v>
      </c>
      <c r="F82" s="390">
        <f>'Uscite Gestionale'!E433</f>
        <v>0</v>
      </c>
      <c r="G82" s="470">
        <v>0</v>
      </c>
      <c r="H82" s="471">
        <v>0</v>
      </c>
    </row>
    <row r="83" spans="1:8" s="298" customFormat="1" ht="12.75" customHeight="1">
      <c r="A83" s="467"/>
      <c r="B83" s="460"/>
      <c r="C83" s="460"/>
      <c r="D83" s="156"/>
      <c r="E83" s="469" t="s">
        <v>136</v>
      </c>
      <c r="F83" s="390">
        <f>'Uscite Gestionale'!E434</f>
        <v>0</v>
      </c>
      <c r="G83" s="472">
        <v>0</v>
      </c>
      <c r="H83" s="473">
        <v>0</v>
      </c>
    </row>
    <row r="84" spans="1:8" s="298" customFormat="1" ht="12.75" customHeight="1">
      <c r="A84" s="467"/>
      <c r="B84" s="460"/>
      <c r="C84" s="460"/>
      <c r="D84" s="156"/>
      <c r="E84" s="468" t="s">
        <v>22</v>
      </c>
      <c r="F84" s="390">
        <f>'Uscite Gestionale'!E435</f>
        <v>0</v>
      </c>
      <c r="G84" s="474"/>
      <c r="H84" s="475"/>
    </row>
    <row r="85" spans="1:8" s="298" customFormat="1" ht="12.75" customHeight="1">
      <c r="A85" s="498"/>
      <c r="B85" s="499"/>
      <c r="C85" s="499"/>
      <c r="D85" s="510"/>
      <c r="E85" s="511"/>
      <c r="F85" s="512"/>
      <c r="G85" s="513"/>
      <c r="H85" s="514"/>
    </row>
    <row r="86" spans="1:8" s="298" customFormat="1" ht="12.75" customHeight="1">
      <c r="A86" s="467"/>
      <c r="B86" s="460"/>
      <c r="C86" s="460"/>
      <c r="D86" s="156"/>
      <c r="E86" s="335"/>
      <c r="F86" s="486"/>
      <c r="G86" s="486"/>
      <c r="H86" s="487"/>
    </row>
    <row r="87" spans="1:8" s="298" customFormat="1" ht="25.5" customHeight="1">
      <c r="A87" s="478"/>
      <c r="B87" s="461" t="s">
        <v>331</v>
      </c>
      <c r="C87" s="460" t="s">
        <v>346</v>
      </c>
      <c r="D87" s="515" t="s">
        <v>347</v>
      </c>
      <c r="E87" s="461" t="s">
        <v>21</v>
      </c>
      <c r="F87" s="479">
        <f aca="true" t="shared" si="4" ref="F87:H89">+F76+F81</f>
        <v>0</v>
      </c>
      <c r="G87" s="479">
        <f t="shared" si="4"/>
        <v>0</v>
      </c>
      <c r="H87" s="480">
        <f t="shared" si="4"/>
        <v>0</v>
      </c>
    </row>
    <row r="88" spans="1:8" ht="12.75" customHeight="1">
      <c r="A88" s="478"/>
      <c r="B88" s="461"/>
      <c r="C88" s="460"/>
      <c r="D88" s="461"/>
      <c r="E88" s="481" t="s">
        <v>135</v>
      </c>
      <c r="F88" s="479">
        <f t="shared" si="4"/>
        <v>0</v>
      </c>
      <c r="G88" s="482">
        <f t="shared" si="4"/>
        <v>0</v>
      </c>
      <c r="H88" s="483">
        <f t="shared" si="4"/>
        <v>0</v>
      </c>
    </row>
    <row r="89" spans="1:8" ht="25.5" customHeight="1">
      <c r="A89" s="478"/>
      <c r="B89" s="461"/>
      <c r="C89" s="460"/>
      <c r="D89" s="461"/>
      <c r="E89" s="481" t="s">
        <v>136</v>
      </c>
      <c r="F89" s="479">
        <f t="shared" si="4"/>
        <v>0</v>
      </c>
      <c r="G89" s="482">
        <f t="shared" si="4"/>
        <v>0</v>
      </c>
      <c r="H89" s="483">
        <f t="shared" si="4"/>
        <v>0</v>
      </c>
    </row>
    <row r="90" spans="1:8" ht="12.75" customHeight="1">
      <c r="A90" s="478"/>
      <c r="B90" s="461"/>
      <c r="C90" s="460"/>
      <c r="D90" s="461"/>
      <c r="E90" s="461" t="s">
        <v>22</v>
      </c>
      <c r="F90" s="479">
        <f>+F79+F84</f>
        <v>0</v>
      </c>
      <c r="G90" s="479"/>
      <c r="H90" s="477"/>
    </row>
    <row r="91" spans="1:8" ht="12.75" customHeight="1">
      <c r="A91" s="467"/>
      <c r="B91" s="460"/>
      <c r="C91" s="460"/>
      <c r="E91" s="462"/>
      <c r="F91" s="157"/>
      <c r="G91" s="444"/>
      <c r="H91" s="489"/>
    </row>
    <row r="92" spans="1:8" ht="12.75" customHeight="1">
      <c r="A92" s="465" t="s">
        <v>350</v>
      </c>
      <c r="B92" s="462" t="s">
        <v>327</v>
      </c>
      <c r="C92" s="460" t="s">
        <v>351</v>
      </c>
      <c r="D92" s="461" t="s">
        <v>352</v>
      </c>
      <c r="F92" s="463"/>
      <c r="G92" s="301"/>
      <c r="H92" s="477"/>
    </row>
    <row r="93" spans="1:8" s="158" customFormat="1" ht="12.75" customHeight="1">
      <c r="A93" s="467"/>
      <c r="B93" s="158" t="s">
        <v>329</v>
      </c>
      <c r="C93" s="460"/>
      <c r="D93" s="156" t="s">
        <v>330</v>
      </c>
      <c r="E93" s="468" t="s">
        <v>21</v>
      </c>
      <c r="F93" s="390">
        <f>'Uscite Gestionale'!E481</f>
        <v>0</v>
      </c>
      <c r="G93" s="390">
        <f>'Uscite Gestionale'!F481</f>
        <v>0</v>
      </c>
      <c r="H93" s="391">
        <f>'Uscite Gestionale'!G481</f>
        <v>0</v>
      </c>
    </row>
    <row r="94" spans="1:8" s="158" customFormat="1" ht="12.75" customHeight="1">
      <c r="A94" s="467"/>
      <c r="B94" s="460"/>
      <c r="C94" s="460"/>
      <c r="D94" s="156"/>
      <c r="E94" s="469" t="s">
        <v>135</v>
      </c>
      <c r="F94" s="390">
        <f>'Uscite Gestionale'!E482</f>
        <v>0</v>
      </c>
      <c r="G94" s="470">
        <v>0</v>
      </c>
      <c r="H94" s="471">
        <v>0</v>
      </c>
    </row>
    <row r="95" spans="1:8" s="158" customFormat="1" ht="12.75" customHeight="1">
      <c r="A95" s="467"/>
      <c r="B95" s="460"/>
      <c r="C95" s="460"/>
      <c r="D95" s="156"/>
      <c r="E95" s="469" t="s">
        <v>136</v>
      </c>
      <c r="F95" s="390">
        <f>'Uscite Gestionale'!E483</f>
        <v>0</v>
      </c>
      <c r="G95" s="472">
        <v>0</v>
      </c>
      <c r="H95" s="473">
        <v>0</v>
      </c>
    </row>
    <row r="96" spans="1:8" s="158" customFormat="1" ht="12.75" customHeight="1">
      <c r="A96" s="467"/>
      <c r="B96" s="460"/>
      <c r="C96" s="460"/>
      <c r="D96" s="156"/>
      <c r="E96" s="468" t="s">
        <v>22</v>
      </c>
      <c r="F96" s="390">
        <f>'Uscite Gestionale'!E484</f>
        <v>0</v>
      </c>
      <c r="G96" s="474"/>
      <c r="H96" s="475"/>
    </row>
    <row r="97" spans="1:8" s="158" customFormat="1" ht="12.75" customHeight="1">
      <c r="A97" s="467"/>
      <c r="B97" s="460"/>
      <c r="C97" s="460"/>
      <c r="D97" s="156"/>
      <c r="E97" s="516"/>
      <c r="F97" s="363"/>
      <c r="G97" s="476"/>
      <c r="H97" s="364"/>
    </row>
    <row r="98" spans="1:8" s="158" customFormat="1" ht="12.75" customHeight="1">
      <c r="A98" s="467"/>
      <c r="B98" s="158" t="s">
        <v>348</v>
      </c>
      <c r="C98" s="460"/>
      <c r="D98" s="156" t="s">
        <v>349</v>
      </c>
      <c r="E98" s="468" t="s">
        <v>21</v>
      </c>
      <c r="F98" s="390">
        <f>'Uscite Gestionale'!E486</f>
        <v>0</v>
      </c>
      <c r="G98" s="390">
        <f>'Uscite Gestionale'!F486</f>
        <v>0</v>
      </c>
      <c r="H98" s="391">
        <f>'Uscite Gestionale'!G486</f>
        <v>0</v>
      </c>
    </row>
    <row r="99" spans="1:8" s="158" customFormat="1" ht="12.75" customHeight="1">
      <c r="A99" s="467"/>
      <c r="B99" s="460"/>
      <c r="C99" s="460"/>
      <c r="D99" s="156"/>
      <c r="E99" s="469" t="s">
        <v>135</v>
      </c>
      <c r="F99" s="390">
        <f>'Uscite Gestionale'!E487</f>
        <v>0</v>
      </c>
      <c r="G99" s="470">
        <v>0</v>
      </c>
      <c r="H99" s="471">
        <v>0</v>
      </c>
    </row>
    <row r="100" spans="1:8" s="158" customFormat="1" ht="12.75" customHeight="1">
      <c r="A100" s="467"/>
      <c r="B100" s="460"/>
      <c r="C100" s="460"/>
      <c r="D100" s="156"/>
      <c r="E100" s="469" t="s">
        <v>136</v>
      </c>
      <c r="F100" s="390">
        <f>'Uscite Gestionale'!E488</f>
        <v>0</v>
      </c>
      <c r="G100" s="472">
        <v>0</v>
      </c>
      <c r="H100" s="473">
        <v>0</v>
      </c>
    </row>
    <row r="101" spans="1:8" s="158" customFormat="1" ht="12.75" customHeight="1">
      <c r="A101" s="467"/>
      <c r="B101" s="460"/>
      <c r="C101" s="460"/>
      <c r="D101" s="156"/>
      <c r="E101" s="468" t="s">
        <v>22</v>
      </c>
      <c r="F101" s="390">
        <f>'Uscite Gestionale'!E489</f>
        <v>0</v>
      </c>
      <c r="G101" s="474"/>
      <c r="H101" s="475"/>
    </row>
    <row r="102" spans="1:8" s="158" customFormat="1" ht="12.75" customHeight="1">
      <c r="A102" s="498"/>
      <c r="B102" s="499"/>
      <c r="C102" s="499"/>
      <c r="D102" s="510"/>
      <c r="E102" s="517"/>
      <c r="F102" s="518"/>
      <c r="G102" s="519"/>
      <c r="H102" s="520"/>
    </row>
    <row r="103" spans="1:8" ht="12.75" customHeight="1">
      <c r="A103" s="467"/>
      <c r="B103" s="460"/>
      <c r="C103" s="460"/>
      <c r="E103" s="335"/>
      <c r="F103" s="486"/>
      <c r="G103" s="486"/>
      <c r="H103" s="487"/>
    </row>
    <row r="104" spans="1:8" s="461" customFormat="1" ht="25.5" customHeight="1">
      <c r="A104" s="478"/>
      <c r="B104" s="461" t="s">
        <v>331</v>
      </c>
      <c r="C104" s="460" t="s">
        <v>351</v>
      </c>
      <c r="D104" s="461" t="s">
        <v>352</v>
      </c>
      <c r="E104" s="461" t="s">
        <v>21</v>
      </c>
      <c r="F104" s="479">
        <f aca="true" t="shared" si="5" ref="F104:H106">+F93+F98</f>
        <v>0</v>
      </c>
      <c r="G104" s="479">
        <f t="shared" si="5"/>
        <v>0</v>
      </c>
      <c r="H104" s="480">
        <f t="shared" si="5"/>
        <v>0</v>
      </c>
    </row>
    <row r="105" spans="1:8" s="461" customFormat="1" ht="12.75" customHeight="1">
      <c r="A105" s="478"/>
      <c r="C105" s="460"/>
      <c r="E105" s="481" t="s">
        <v>135</v>
      </c>
      <c r="F105" s="479">
        <f t="shared" si="5"/>
        <v>0</v>
      </c>
      <c r="G105" s="482">
        <f t="shared" si="5"/>
        <v>0</v>
      </c>
      <c r="H105" s="483">
        <f t="shared" si="5"/>
        <v>0</v>
      </c>
    </row>
    <row r="106" spans="1:8" s="461" customFormat="1" ht="25.5" customHeight="1">
      <c r="A106" s="478"/>
      <c r="C106" s="460"/>
      <c r="E106" s="481" t="s">
        <v>136</v>
      </c>
      <c r="F106" s="479">
        <f t="shared" si="5"/>
        <v>0</v>
      </c>
      <c r="G106" s="482">
        <f t="shared" si="5"/>
        <v>0</v>
      </c>
      <c r="H106" s="483">
        <f t="shared" si="5"/>
        <v>0</v>
      </c>
    </row>
    <row r="107" spans="1:8" s="461" customFormat="1" ht="12.75" customHeight="1">
      <c r="A107" s="478"/>
      <c r="C107" s="460"/>
      <c r="E107" s="461" t="s">
        <v>22</v>
      </c>
      <c r="F107" s="479">
        <f>+F96+F101</f>
        <v>0</v>
      </c>
      <c r="G107" s="479"/>
      <c r="H107" s="477"/>
    </row>
    <row r="108" spans="1:8" s="158" customFormat="1" ht="12.75" customHeight="1">
      <c r="A108" s="478"/>
      <c r="B108" s="461"/>
      <c r="C108" s="460"/>
      <c r="D108" s="461"/>
      <c r="E108" s="461"/>
      <c r="F108" s="479"/>
      <c r="G108" s="479"/>
      <c r="H108" s="488"/>
    </row>
    <row r="109" spans="1:8" s="158" customFormat="1" ht="12.75" customHeight="1">
      <c r="A109" s="467"/>
      <c r="B109" s="460"/>
      <c r="C109" s="460"/>
      <c r="D109" s="461"/>
      <c r="E109" s="335"/>
      <c r="F109" s="157"/>
      <c r="G109" s="521"/>
      <c r="H109" s="489"/>
    </row>
    <row r="110" spans="1:8" s="158" customFormat="1" ht="12.75" customHeight="1">
      <c r="A110" s="603"/>
      <c r="B110" s="603"/>
      <c r="C110" s="490"/>
      <c r="D110" s="491"/>
      <c r="E110" s="492"/>
      <c r="F110" s="522"/>
      <c r="G110" s="523"/>
      <c r="H110" s="524"/>
    </row>
    <row r="111" spans="1:8" s="158" customFormat="1" ht="12.75" customHeight="1">
      <c r="A111" s="599" t="s">
        <v>353</v>
      </c>
      <c r="B111" s="599"/>
      <c r="C111" s="599"/>
      <c r="D111" s="481" t="s">
        <v>344</v>
      </c>
      <c r="E111" s="485" t="s">
        <v>21</v>
      </c>
      <c r="F111" s="479">
        <f aca="true" t="shared" si="6" ref="F111:H113">F104+F87</f>
        <v>0</v>
      </c>
      <c r="G111" s="479">
        <f t="shared" si="6"/>
        <v>0</v>
      </c>
      <c r="H111" s="480">
        <f t="shared" si="6"/>
        <v>0</v>
      </c>
    </row>
    <row r="112" spans="1:8" s="158" customFormat="1" ht="12.75" customHeight="1">
      <c r="A112" s="496"/>
      <c r="B112" s="525"/>
      <c r="C112" s="525"/>
      <c r="D112" s="481"/>
      <c r="E112" s="481" t="s">
        <v>135</v>
      </c>
      <c r="F112" s="482">
        <f t="shared" si="6"/>
        <v>0</v>
      </c>
      <c r="G112" s="482">
        <f t="shared" si="6"/>
        <v>0</v>
      </c>
      <c r="H112" s="483">
        <f t="shared" si="6"/>
        <v>0</v>
      </c>
    </row>
    <row r="113" spans="1:8" s="158" customFormat="1" ht="12.75" customHeight="1">
      <c r="A113" s="467"/>
      <c r="B113" s="460"/>
      <c r="C113" s="460"/>
      <c r="D113" s="461"/>
      <c r="E113" s="497" t="s">
        <v>136</v>
      </c>
      <c r="F113" s="482">
        <f t="shared" si="6"/>
        <v>0</v>
      </c>
      <c r="G113" s="482">
        <f t="shared" si="6"/>
        <v>0</v>
      </c>
      <c r="H113" s="483">
        <f t="shared" si="6"/>
        <v>0</v>
      </c>
    </row>
    <row r="114" spans="1:8" s="158" customFormat="1" ht="12.75" customHeight="1">
      <c r="A114" s="467"/>
      <c r="B114" s="460"/>
      <c r="C114" s="460"/>
      <c r="D114" s="461"/>
      <c r="E114" s="485" t="s">
        <v>22</v>
      </c>
      <c r="F114" s="479">
        <f>F107+F90</f>
        <v>0</v>
      </c>
      <c r="G114" s="479"/>
      <c r="H114" s="480"/>
    </row>
    <row r="115" spans="1:8" s="158" customFormat="1" ht="12.75" customHeight="1">
      <c r="A115" s="498"/>
      <c r="B115" s="499"/>
      <c r="C115" s="499"/>
      <c r="D115" s="500"/>
      <c r="E115" s="526"/>
      <c r="F115" s="502"/>
      <c r="G115" s="527"/>
      <c r="H115" s="503"/>
    </row>
    <row r="116" spans="1:8" s="158" customFormat="1" ht="12.75" customHeight="1">
      <c r="A116" s="467"/>
      <c r="B116" s="460"/>
      <c r="C116" s="460"/>
      <c r="D116" s="461"/>
      <c r="E116" s="462"/>
      <c r="F116" s="463"/>
      <c r="G116" s="301"/>
      <c r="H116" s="477"/>
    </row>
    <row r="117" spans="1:8" ht="12.75" customHeight="1">
      <c r="A117" s="467"/>
      <c r="B117" s="460"/>
      <c r="C117" s="460"/>
      <c r="F117" s="463"/>
      <c r="G117" s="301"/>
      <c r="H117" s="477"/>
    </row>
    <row r="118" spans="1:8" ht="19.5" customHeight="1">
      <c r="A118" s="604" t="s">
        <v>323</v>
      </c>
      <c r="B118" s="604"/>
      <c r="C118" s="528" t="s">
        <v>354</v>
      </c>
      <c r="D118" s="505" t="s">
        <v>355</v>
      </c>
      <c r="E118" s="506"/>
      <c r="F118" s="507"/>
      <c r="G118" s="508"/>
      <c r="H118" s="509"/>
    </row>
    <row r="119" spans="1:8" ht="12.75" customHeight="1">
      <c r="A119" s="467"/>
      <c r="B119" s="460"/>
      <c r="C119" s="460"/>
      <c r="D119" s="461"/>
      <c r="E119" s="462"/>
      <c r="F119" s="463"/>
      <c r="G119" s="301"/>
      <c r="H119" s="477"/>
    </row>
    <row r="120" spans="1:8" ht="12.75" customHeight="1">
      <c r="A120" s="478">
        <v>2001</v>
      </c>
      <c r="B120" s="462" t="s">
        <v>327</v>
      </c>
      <c r="C120" s="460" t="s">
        <v>324</v>
      </c>
      <c r="D120" s="461" t="s">
        <v>272</v>
      </c>
      <c r="F120" s="463"/>
      <c r="G120" s="301"/>
      <c r="H120" s="477"/>
    </row>
    <row r="121" spans="1:8" ht="12.75" customHeight="1">
      <c r="A121" s="467"/>
      <c r="B121" s="158" t="s">
        <v>329</v>
      </c>
      <c r="C121" s="460"/>
      <c r="D121" s="156" t="s">
        <v>330</v>
      </c>
      <c r="E121" s="468" t="s">
        <v>21</v>
      </c>
      <c r="F121" s="390">
        <f>'Uscite Gestionale'!E526</f>
        <v>0</v>
      </c>
      <c r="G121" s="390">
        <f>'Uscite Gestionale'!F526</f>
        <v>0</v>
      </c>
      <c r="H121" s="391">
        <f>'Uscite Gestionale'!G526</f>
        <v>0</v>
      </c>
    </row>
    <row r="122" spans="1:8" ht="12.75" customHeight="1">
      <c r="A122" s="467"/>
      <c r="B122" s="460"/>
      <c r="C122" s="460"/>
      <c r="E122" s="469" t="s">
        <v>135</v>
      </c>
      <c r="F122" s="470">
        <v>0</v>
      </c>
      <c r="G122" s="470">
        <v>0</v>
      </c>
      <c r="H122" s="471">
        <v>0</v>
      </c>
    </row>
    <row r="123" spans="1:8" ht="12.75" customHeight="1">
      <c r="A123" s="467"/>
      <c r="B123" s="460"/>
      <c r="C123" s="460"/>
      <c r="E123" s="469" t="s">
        <v>136</v>
      </c>
      <c r="F123" s="472">
        <v>0</v>
      </c>
      <c r="G123" s="472">
        <v>0</v>
      </c>
      <c r="H123" s="473">
        <v>0</v>
      </c>
    </row>
    <row r="124" spans="1:8" ht="12.75" customHeight="1">
      <c r="A124" s="467"/>
      <c r="B124" s="460"/>
      <c r="C124" s="460"/>
      <c r="E124" s="468" t="s">
        <v>22</v>
      </c>
      <c r="F124" s="390">
        <f>'Uscite Gestionale'!E529</f>
        <v>0</v>
      </c>
      <c r="G124" s="474"/>
      <c r="H124" s="475"/>
    </row>
    <row r="125" spans="1:8" ht="12.75" customHeight="1">
      <c r="A125" s="467"/>
      <c r="B125" s="460"/>
      <c r="C125" s="460"/>
      <c r="F125" s="157"/>
      <c r="G125" s="444"/>
      <c r="H125" s="489"/>
    </row>
    <row r="126" spans="1:8" ht="12.75" customHeight="1">
      <c r="A126" s="467"/>
      <c r="B126" s="485" t="s">
        <v>331</v>
      </c>
      <c r="C126" s="460" t="s">
        <v>324</v>
      </c>
      <c r="D126" s="461" t="s">
        <v>272</v>
      </c>
      <c r="E126" s="485" t="s">
        <v>21</v>
      </c>
      <c r="F126" s="479">
        <f aca="true" t="shared" si="7" ref="F126:H128">+F121</f>
        <v>0</v>
      </c>
      <c r="G126" s="479">
        <f t="shared" si="7"/>
        <v>0</v>
      </c>
      <c r="H126" s="480">
        <f t="shared" si="7"/>
        <v>0</v>
      </c>
    </row>
    <row r="127" spans="1:8" ht="12.75" customHeight="1">
      <c r="A127" s="467"/>
      <c r="B127" s="460"/>
      <c r="C127" s="460"/>
      <c r="E127" s="481" t="s">
        <v>135</v>
      </c>
      <c r="F127" s="482">
        <f t="shared" si="7"/>
        <v>0</v>
      </c>
      <c r="G127" s="482">
        <f t="shared" si="7"/>
        <v>0</v>
      </c>
      <c r="H127" s="483">
        <f t="shared" si="7"/>
        <v>0</v>
      </c>
    </row>
    <row r="128" spans="1:8" ht="12.75" customHeight="1">
      <c r="A128" s="467"/>
      <c r="B128" s="460"/>
      <c r="C128" s="460"/>
      <c r="E128" s="497" t="s">
        <v>136</v>
      </c>
      <c r="F128" s="482">
        <f t="shared" si="7"/>
        <v>0</v>
      </c>
      <c r="G128" s="482">
        <f t="shared" si="7"/>
        <v>0</v>
      </c>
      <c r="H128" s="483">
        <f t="shared" si="7"/>
        <v>0</v>
      </c>
    </row>
    <row r="129" spans="1:8" ht="12.75" customHeight="1">
      <c r="A129" s="467"/>
      <c r="B129" s="460"/>
      <c r="C129" s="460"/>
      <c r="E129" s="485" t="s">
        <v>22</v>
      </c>
      <c r="F129" s="479">
        <f>+F124</f>
        <v>0</v>
      </c>
      <c r="G129" s="479"/>
      <c r="H129" s="480"/>
    </row>
    <row r="130" spans="1:8" ht="12.75" customHeight="1">
      <c r="A130" s="467"/>
      <c r="B130" s="460"/>
      <c r="C130" s="460"/>
      <c r="F130" s="463"/>
      <c r="G130" s="301"/>
      <c r="H130" s="477"/>
    </row>
    <row r="131" spans="1:8" ht="12.75" customHeight="1">
      <c r="A131" s="478">
        <v>2002</v>
      </c>
      <c r="B131" s="462" t="s">
        <v>327</v>
      </c>
      <c r="C131" s="460" t="s">
        <v>346</v>
      </c>
      <c r="D131" s="461" t="s">
        <v>356</v>
      </c>
      <c r="F131" s="463"/>
      <c r="G131" s="301"/>
      <c r="H131" s="477"/>
    </row>
    <row r="132" spans="1:8" ht="12.75" customHeight="1">
      <c r="A132" s="467"/>
      <c r="B132" s="158" t="s">
        <v>329</v>
      </c>
      <c r="C132" s="460"/>
      <c r="D132" s="156" t="s">
        <v>330</v>
      </c>
      <c r="E132" s="468" t="s">
        <v>21</v>
      </c>
      <c r="F132" s="390">
        <f>'Uscite Gestionale'!E550</f>
        <v>0</v>
      </c>
      <c r="G132" s="390">
        <f>'Uscite Gestionale'!F550</f>
        <v>0</v>
      </c>
      <c r="H132" s="391">
        <f>'Uscite Gestionale'!G550</f>
        <v>0</v>
      </c>
    </row>
    <row r="133" spans="1:8" ht="12.75" customHeight="1">
      <c r="A133" s="467"/>
      <c r="B133" s="460"/>
      <c r="C133" s="460"/>
      <c r="E133" s="469" t="s">
        <v>135</v>
      </c>
      <c r="F133" s="470">
        <v>0</v>
      </c>
      <c r="G133" s="470">
        <v>0</v>
      </c>
      <c r="H133" s="471">
        <v>0</v>
      </c>
    </row>
    <row r="134" spans="1:8" ht="12.75" customHeight="1">
      <c r="A134" s="467"/>
      <c r="B134" s="460"/>
      <c r="C134" s="460"/>
      <c r="E134" s="469" t="s">
        <v>136</v>
      </c>
      <c r="F134" s="472">
        <v>0</v>
      </c>
      <c r="G134" s="472">
        <v>0</v>
      </c>
      <c r="H134" s="473">
        <v>0</v>
      </c>
    </row>
    <row r="135" spans="1:8" ht="12.75" customHeight="1">
      <c r="A135" s="467"/>
      <c r="B135" s="460"/>
      <c r="C135" s="460"/>
      <c r="E135" s="468" t="s">
        <v>22</v>
      </c>
      <c r="F135" s="390"/>
      <c r="G135" s="474"/>
      <c r="H135" s="475"/>
    </row>
    <row r="136" spans="1:8" ht="12.75" customHeight="1">
      <c r="A136" s="467"/>
      <c r="B136" s="460"/>
      <c r="C136" s="460"/>
      <c r="E136" s="516"/>
      <c r="F136" s="363"/>
      <c r="G136" s="476"/>
      <c r="H136" s="364"/>
    </row>
    <row r="137" spans="1:8" ht="12.75" customHeight="1">
      <c r="A137" s="467"/>
      <c r="B137" s="158" t="s">
        <v>348</v>
      </c>
      <c r="C137" s="460"/>
      <c r="D137" s="156" t="s">
        <v>349</v>
      </c>
      <c r="E137" s="468" t="s">
        <v>21</v>
      </c>
      <c r="F137" s="390">
        <f>'Uscite Gestionale'!E555</f>
        <v>0</v>
      </c>
      <c r="G137" s="390">
        <f>'Uscite Gestionale'!F555</f>
        <v>0</v>
      </c>
      <c r="H137" s="391">
        <f>'Uscite Gestionale'!G555</f>
        <v>0</v>
      </c>
    </row>
    <row r="138" spans="1:8" ht="12.75" customHeight="1">
      <c r="A138" s="467"/>
      <c r="B138" s="460"/>
      <c r="C138" s="460"/>
      <c r="E138" s="469" t="s">
        <v>135</v>
      </c>
      <c r="F138" s="470">
        <v>0</v>
      </c>
      <c r="G138" s="470">
        <v>0</v>
      </c>
      <c r="H138" s="471">
        <v>0</v>
      </c>
    </row>
    <row r="139" spans="1:8" ht="12.75" customHeight="1">
      <c r="A139" s="467"/>
      <c r="B139" s="460"/>
      <c r="C139" s="460"/>
      <c r="E139" s="469" t="s">
        <v>136</v>
      </c>
      <c r="F139" s="472">
        <v>0</v>
      </c>
      <c r="G139" s="472">
        <v>0</v>
      </c>
      <c r="H139" s="473">
        <v>0</v>
      </c>
    </row>
    <row r="140" spans="1:8" ht="12.75" customHeight="1">
      <c r="A140" s="467"/>
      <c r="B140" s="460"/>
      <c r="C140" s="460"/>
      <c r="E140" s="468" t="s">
        <v>22</v>
      </c>
      <c r="F140" s="390"/>
      <c r="G140" s="474"/>
      <c r="H140" s="475"/>
    </row>
    <row r="141" spans="1:8" ht="12.75" customHeight="1">
      <c r="A141" s="467"/>
      <c r="B141" s="460"/>
      <c r="C141" s="460"/>
      <c r="F141" s="157"/>
      <c r="G141" s="444"/>
      <c r="H141" s="489"/>
    </row>
    <row r="142" spans="1:8" ht="12.75" customHeight="1">
      <c r="A142" s="467"/>
      <c r="B142" s="485" t="s">
        <v>331</v>
      </c>
      <c r="C142" s="460" t="s">
        <v>346</v>
      </c>
      <c r="D142" s="461" t="s">
        <v>356</v>
      </c>
      <c r="E142" s="485" t="s">
        <v>21</v>
      </c>
      <c r="F142" s="479">
        <f aca="true" t="shared" si="8" ref="F142:H143">F137+F132</f>
        <v>0</v>
      </c>
      <c r="G142" s="479">
        <f t="shared" si="8"/>
        <v>0</v>
      </c>
      <c r="H142" s="480">
        <f t="shared" si="8"/>
        <v>0</v>
      </c>
    </row>
    <row r="143" spans="1:8" ht="12.75" customHeight="1">
      <c r="A143" s="467"/>
      <c r="B143" s="460"/>
      <c r="C143" s="460"/>
      <c r="E143" s="481" t="s">
        <v>135</v>
      </c>
      <c r="F143" s="482">
        <f t="shared" si="8"/>
        <v>0</v>
      </c>
      <c r="G143" s="482">
        <f t="shared" si="8"/>
        <v>0</v>
      </c>
      <c r="H143" s="483">
        <f t="shared" si="8"/>
        <v>0</v>
      </c>
    </row>
    <row r="144" spans="1:8" ht="12.75" customHeight="1">
      <c r="A144" s="467"/>
      <c r="B144" s="460"/>
      <c r="C144" s="460"/>
      <c r="E144" s="497" t="s">
        <v>136</v>
      </c>
      <c r="F144" s="482">
        <f>F139+F134</f>
        <v>0</v>
      </c>
      <c r="G144" s="482">
        <f>G139+G134</f>
        <v>0</v>
      </c>
      <c r="H144" s="483">
        <f>+H134+H139</f>
        <v>0</v>
      </c>
    </row>
    <row r="145" spans="1:8" ht="12.75" customHeight="1">
      <c r="A145" s="467"/>
      <c r="B145" s="460"/>
      <c r="C145" s="460"/>
      <c r="E145" s="485" t="s">
        <v>22</v>
      </c>
      <c r="F145" s="479">
        <f>F140+F135</f>
        <v>0</v>
      </c>
      <c r="G145" s="529"/>
      <c r="H145" s="530"/>
    </row>
    <row r="146" spans="1:8" ht="12.75" customHeight="1">
      <c r="A146" s="467"/>
      <c r="B146" s="460"/>
      <c r="C146" s="460"/>
      <c r="E146" s="462"/>
      <c r="F146" s="463"/>
      <c r="G146" s="301"/>
      <c r="H146" s="477"/>
    </row>
    <row r="147" spans="1:8" ht="12.75" customHeight="1">
      <c r="A147" s="603"/>
      <c r="B147" s="603"/>
      <c r="C147" s="490"/>
      <c r="D147" s="491"/>
      <c r="E147" s="492"/>
      <c r="F147" s="522"/>
      <c r="G147" s="523"/>
      <c r="H147" s="524"/>
    </row>
    <row r="148" spans="1:8" ht="12.75" customHeight="1">
      <c r="A148" s="599" t="s">
        <v>357</v>
      </c>
      <c r="B148" s="599"/>
      <c r="C148" s="599"/>
      <c r="D148" s="481" t="s">
        <v>355</v>
      </c>
      <c r="E148" s="485" t="s">
        <v>21</v>
      </c>
      <c r="F148" s="479">
        <f>F142+F126</f>
        <v>0</v>
      </c>
      <c r="G148" s="479">
        <f>G142+G126</f>
        <v>0</v>
      </c>
      <c r="H148" s="480">
        <f>H142+H126</f>
        <v>0</v>
      </c>
    </row>
    <row r="149" spans="1:8" ht="12.75" customHeight="1">
      <c r="A149" s="496"/>
      <c r="B149" s="525"/>
      <c r="C149" s="525"/>
      <c r="D149" s="481"/>
      <c r="E149" s="481" t="s">
        <v>135</v>
      </c>
      <c r="F149" s="482">
        <f>F127+F143</f>
        <v>0</v>
      </c>
      <c r="G149" s="482">
        <f>G143+G127</f>
        <v>0</v>
      </c>
      <c r="H149" s="483">
        <f>H143+H127</f>
        <v>0</v>
      </c>
    </row>
    <row r="150" spans="1:8" ht="12.75" customHeight="1">
      <c r="A150" s="467"/>
      <c r="B150" s="460"/>
      <c r="C150" s="460"/>
      <c r="D150" s="461"/>
      <c r="E150" s="497" t="s">
        <v>136</v>
      </c>
      <c r="F150" s="482">
        <f>F128+F144</f>
        <v>0</v>
      </c>
      <c r="G150" s="482">
        <f>G128+G144</f>
        <v>0</v>
      </c>
      <c r="H150" s="483">
        <f>H128+H144</f>
        <v>0</v>
      </c>
    </row>
    <row r="151" spans="1:8" ht="12.75" customHeight="1">
      <c r="A151" s="467"/>
      <c r="B151" s="460"/>
      <c r="C151" s="460"/>
      <c r="D151" s="461"/>
      <c r="E151" s="485" t="s">
        <v>22</v>
      </c>
      <c r="F151" s="479">
        <f>F145+F129</f>
        <v>0</v>
      </c>
      <c r="G151" s="479"/>
      <c r="H151" s="480"/>
    </row>
    <row r="152" spans="1:8" ht="12.75" customHeight="1">
      <c r="A152" s="498"/>
      <c r="B152" s="499"/>
      <c r="C152" s="499"/>
      <c r="D152" s="500"/>
      <c r="E152" s="526"/>
      <c r="F152" s="502"/>
      <c r="G152" s="527"/>
      <c r="H152" s="503"/>
    </row>
    <row r="153" spans="1:8" ht="12.75" customHeight="1">
      <c r="A153" s="467"/>
      <c r="B153" s="460"/>
      <c r="C153" s="460"/>
      <c r="E153" s="462"/>
      <c r="F153" s="463"/>
      <c r="G153" s="301"/>
      <c r="H153" s="477"/>
    </row>
    <row r="154" spans="1:8" ht="12.75" customHeight="1">
      <c r="A154" s="467"/>
      <c r="B154" s="460"/>
      <c r="C154" s="460"/>
      <c r="F154" s="463"/>
      <c r="G154" s="301"/>
      <c r="H154" s="477"/>
    </row>
    <row r="155" spans="1:8" ht="12.75" customHeight="1">
      <c r="A155" s="599"/>
      <c r="B155" s="599"/>
      <c r="C155" s="460"/>
      <c r="D155" s="481"/>
      <c r="E155" s="462"/>
      <c r="F155" s="531"/>
      <c r="G155" s="305"/>
      <c r="H155" s="488"/>
    </row>
    <row r="156" spans="1:8" ht="12.75" customHeight="1">
      <c r="A156" s="599" t="s">
        <v>358</v>
      </c>
      <c r="B156" s="599"/>
      <c r="C156" s="599"/>
      <c r="D156" s="481"/>
      <c r="E156" s="485" t="s">
        <v>21</v>
      </c>
      <c r="F156" s="479">
        <f aca="true" t="shared" si="9" ref="F156:H158">F66+F111+F148</f>
        <v>0</v>
      </c>
      <c r="G156" s="479">
        <f t="shared" si="9"/>
        <v>0</v>
      </c>
      <c r="H156" s="480">
        <f t="shared" si="9"/>
        <v>0</v>
      </c>
    </row>
    <row r="157" spans="1:8" ht="12.75" customHeight="1">
      <c r="A157" s="465"/>
      <c r="B157" s="532"/>
      <c r="C157" s="533"/>
      <c r="D157" s="481"/>
      <c r="E157" s="481" t="s">
        <v>135</v>
      </c>
      <c r="F157" s="482">
        <f t="shared" si="9"/>
        <v>0</v>
      </c>
      <c r="G157" s="482">
        <f t="shared" si="9"/>
        <v>0</v>
      </c>
      <c r="H157" s="483">
        <f t="shared" si="9"/>
        <v>0</v>
      </c>
    </row>
    <row r="158" spans="1:8" ht="12.75" customHeight="1">
      <c r="A158" s="467"/>
      <c r="B158" s="460"/>
      <c r="C158" s="460"/>
      <c r="D158" s="461"/>
      <c r="E158" s="497" t="s">
        <v>136</v>
      </c>
      <c r="F158" s="482">
        <f t="shared" si="9"/>
        <v>0</v>
      </c>
      <c r="G158" s="482">
        <f t="shared" si="9"/>
        <v>0</v>
      </c>
      <c r="H158" s="483">
        <f t="shared" si="9"/>
        <v>0</v>
      </c>
    </row>
    <row r="159" spans="1:8" ht="12.75" customHeight="1">
      <c r="A159" s="467"/>
      <c r="B159" s="460"/>
      <c r="C159" s="460"/>
      <c r="D159" s="461"/>
      <c r="E159" s="485" t="s">
        <v>22</v>
      </c>
      <c r="F159" s="479">
        <f>F69+F114+F151</f>
        <v>0</v>
      </c>
      <c r="G159" s="479"/>
      <c r="H159" s="480"/>
    </row>
    <row r="160" spans="1:8" ht="12.75" customHeight="1">
      <c r="A160" s="350"/>
      <c r="B160" s="534"/>
      <c r="C160" s="534"/>
      <c r="D160" s="535"/>
      <c r="E160" s="536"/>
      <c r="F160" s="537"/>
      <c r="G160" s="538"/>
      <c r="H160" s="539"/>
    </row>
    <row r="161" spans="1:8" ht="12.75" customHeight="1">
      <c r="A161" s="599"/>
      <c r="B161" s="599"/>
      <c r="C161" s="460"/>
      <c r="D161" s="481"/>
      <c r="E161" s="462"/>
      <c r="F161" s="531"/>
      <c r="G161" s="305"/>
      <c r="H161" s="488"/>
    </row>
    <row r="162" spans="1:8" ht="12.75" customHeight="1">
      <c r="A162" s="599" t="s">
        <v>283</v>
      </c>
      <c r="B162" s="599"/>
      <c r="C162" s="599"/>
      <c r="D162" s="481"/>
      <c r="E162" s="540" t="s">
        <v>21</v>
      </c>
      <c r="F162" s="479">
        <f>F156+F12</f>
        <v>0</v>
      </c>
      <c r="G162" s="479">
        <f>G156+G12</f>
        <v>0</v>
      </c>
      <c r="H162" s="480">
        <f>H156+H12</f>
        <v>0</v>
      </c>
    </row>
    <row r="163" spans="1:8" ht="12.75" customHeight="1">
      <c r="A163" s="467"/>
      <c r="B163" s="532"/>
      <c r="C163" s="533"/>
      <c r="D163" s="481"/>
      <c r="E163" s="481" t="s">
        <v>135</v>
      </c>
      <c r="F163" s="482">
        <f aca="true" t="shared" si="10" ref="F163:H164">F157</f>
        <v>0</v>
      </c>
      <c r="G163" s="482">
        <f t="shared" si="10"/>
        <v>0</v>
      </c>
      <c r="H163" s="483">
        <f t="shared" si="10"/>
        <v>0</v>
      </c>
    </row>
    <row r="164" spans="1:8" ht="12.75" customHeight="1">
      <c r="A164" s="467"/>
      <c r="B164" s="460"/>
      <c r="C164" s="460"/>
      <c r="D164" s="461"/>
      <c r="E164" s="541" t="s">
        <v>136</v>
      </c>
      <c r="F164" s="482">
        <f t="shared" si="10"/>
        <v>0</v>
      </c>
      <c r="G164" s="482">
        <f t="shared" si="10"/>
        <v>0</v>
      </c>
      <c r="H164" s="483">
        <f t="shared" si="10"/>
        <v>0</v>
      </c>
    </row>
    <row r="165" spans="1:8" ht="12.75" customHeight="1">
      <c r="A165" s="467"/>
      <c r="B165" s="460"/>
      <c r="C165" s="460"/>
      <c r="D165" s="461"/>
      <c r="E165" s="485" t="s">
        <v>22</v>
      </c>
      <c r="F165" s="479">
        <f>F159</f>
        <v>0</v>
      </c>
      <c r="G165" s="479"/>
      <c r="H165" s="480"/>
    </row>
    <row r="166" spans="1:8" ht="12.75" customHeight="1">
      <c r="A166" s="600"/>
      <c r="B166" s="600"/>
      <c r="C166" s="534"/>
      <c r="D166" s="542"/>
      <c r="E166" s="535"/>
      <c r="F166" s="537"/>
      <c r="G166" s="543"/>
      <c r="H166" s="544"/>
    </row>
    <row r="168" spans="1:8" ht="27.75" customHeight="1">
      <c r="A168" s="601"/>
      <c r="B168" s="601"/>
      <c r="C168" s="601"/>
      <c r="D168" s="601"/>
      <c r="E168" s="601"/>
      <c r="F168" s="601"/>
      <c r="G168" s="601"/>
      <c r="H168" s="601"/>
    </row>
    <row r="169" spans="1:8" s="545" customFormat="1" ht="27" customHeight="1">
      <c r="A169" s="602"/>
      <c r="B169" s="602"/>
      <c r="C169" s="602"/>
      <c r="D169" s="602"/>
      <c r="E169" s="602"/>
      <c r="F169" s="602"/>
      <c r="G169" s="602"/>
      <c r="H169" s="602"/>
    </row>
  </sheetData>
  <sheetProtection selectLockedCells="1" selectUnlockedCells="1"/>
  <mergeCells count="28">
    <mergeCell ref="A1:H1"/>
    <mergeCell ref="A2:H2"/>
    <mergeCell ref="A4:H4"/>
    <mergeCell ref="A5:H5"/>
    <mergeCell ref="A7:C10"/>
    <mergeCell ref="D7:D10"/>
    <mergeCell ref="E7:E10"/>
    <mergeCell ref="F7:H7"/>
    <mergeCell ref="F8:H8"/>
    <mergeCell ref="F9:F10"/>
    <mergeCell ref="G9:G10"/>
    <mergeCell ref="H9:H10"/>
    <mergeCell ref="A14:B14"/>
    <mergeCell ref="A65:B65"/>
    <mergeCell ref="A66:C66"/>
    <mergeCell ref="A73:B73"/>
    <mergeCell ref="A110:B110"/>
    <mergeCell ref="A111:C111"/>
    <mergeCell ref="A118:B118"/>
    <mergeCell ref="A147:B147"/>
    <mergeCell ref="A148:C148"/>
    <mergeCell ref="A155:B155"/>
    <mergeCell ref="A156:C156"/>
    <mergeCell ref="A161:B161"/>
    <mergeCell ref="A162:C162"/>
    <mergeCell ref="A166:B166"/>
    <mergeCell ref="A168:H168"/>
    <mergeCell ref="A169:H169"/>
  </mergeCells>
  <printOptions/>
  <pageMargins left="0.21180555555555555" right="0.26458333333333334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  <rowBreaks count="1" manualBreakCount="1"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pr85484</cp:lastModifiedBy>
  <dcterms:created xsi:type="dcterms:W3CDTF">2022-01-25T09:38:12Z</dcterms:created>
  <dcterms:modified xsi:type="dcterms:W3CDTF">2022-02-21T13:50:47Z</dcterms:modified>
  <cp:category/>
  <cp:version/>
  <cp:contentType/>
  <cp:contentStatus/>
</cp:coreProperties>
</file>