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_FilterDatabase" localSheetId="1" hidden="1">'Uscite Gestionale'!$B$1:$B$719</definedName>
    <definedName name="_xlnm.Print_Area" localSheetId="1">'Uscite Gestionale'!$A$11:$F$719</definedName>
    <definedName name="Excel_BuiltIn__FilterDatabase" localSheetId="1">'Uscite Gestionale'!#REF!</definedName>
  </definedNames>
  <calcPr fullCalcOnLoad="1"/>
</workbook>
</file>

<file path=xl/sharedStrings.xml><?xml version="1.0" encoding="utf-8"?>
<sst xmlns="http://schemas.openxmlformats.org/spreadsheetml/2006/main" count="1444" uniqueCount="501">
  <si>
    <t>ISTITUZIONE SCOLASTICA  ____________________________________________________________</t>
  </si>
  <si>
    <t>STATO DI PREVISIONE DELL’ENTRATA</t>
  </si>
  <si>
    <t>TIPOLOGIA CATEGORIA CAPITOLO</t>
  </si>
  <si>
    <t>OGGETTO DELLE PREVISIONI</t>
  </si>
  <si>
    <t xml:space="preserve">         VARIAZIONE   ANNO 2023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</si>
  <si>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</si>
  <si>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</si>
  <si>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</si>
  <si>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</si>
  <si>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</si>
  <si>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</si>
  <si>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</si>
  <si>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</si>
  <si>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</si>
  <si>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</si>
  <si>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</si>
  <si>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</si>
  <si>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</si>
  <si>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</si>
  <si>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</si>
  <si>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</si>
  <si>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</si>
  <si>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</si>
  <si>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</si>
  <si>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</si>
  <si>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</si>
  <si>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</si>
  <si>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</si>
  <si>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</si>
  <si>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</si>
  <si>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</si>
  <si>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</si>
  <si>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</si>
  <si>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</si>
  <si>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</si>
  <si>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</si>
  <si>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</si>
  <si>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</si>
  <si>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</si>
  <si>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</si>
  <si>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</si>
  <si>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</si>
  <si>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</si>
  <si>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</si>
  <si>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</si>
  <si>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</si>
  <si>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</si>
  <si>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</si>
  <si>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</si>
  <si>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</si>
  <si>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</si>
  <si>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</si>
  <si>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</si>
  <si>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</si>
  <si>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</si>
  <si>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</si>
  <si>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</si>
  <si>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</si>
  <si>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</si>
  <si>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</si>
  <si>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</si>
  <si>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</si>
  <si>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</si>
  <si>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</si>
  <si>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</si>
  <si>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</si>
  <si>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</si>
  <si>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</si>
  <si>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</si>
  <si>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</si>
  <si>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</si>
  <si>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</si>
  <si>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</si>
  <si>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</si>
  <si>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</si>
  <si>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</si>
  <si>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</si>
  <si>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</si>
  <si>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</si>
  <si>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</si>
  <si>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</si>
  <si>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</si>
  <si>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</si>
  <si>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</si>
  <si>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</si>
  <si>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</si>
  <si>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</si>
  <si>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</si>
  <si>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</si>
  <si>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</si>
  <si>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</si>
  <si>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</si>
  <si>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</si>
  <si>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</si>
  <si>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</si>
  <si>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</si>
  <si>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</si>
  <si>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</si>
  <si>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</si>
  <si>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</si>
  <si>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</si>
  <si>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</si>
  <si>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</si>
  <si>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</si>
  <si>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</si>
  <si>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</si>
  <si>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</si>
  <si>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</si>
  <si>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</si>
  <si>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</si>
  <si>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</si>
  <si>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</si>
  <si>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</si>
  <si>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</si>
  <si>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TITOLO 7: Anticipazioni da istituto tesoriere/cassiere</t>
  </si>
  <si>
    <t>TIPOLOGIA: ANTICIPAZIONI DA ISTITUTO TESORIERE/CASSIERE</t>
  </si>
  <si>
    <t>Anticipazioni da istituto tesoriere/cassiere</t>
  </si>
  <si>
    <t>Anticipazioni da Istituto cassiere</t>
  </si>
  <si>
    <t>Anticipazioni di cassa</t>
  </si>
  <si>
    <t>7 – Anticipazioni da istituto tesoriere/cassiere</t>
  </si>
  <si>
    <t>TITOLO 9: Entrate per conto terzi e partite di giro</t>
  </si>
  <si>
    <t>Tipologia: ENTRATE PER PARTITE DI GIRO</t>
  </si>
  <si>
    <t xml:space="preserve">Altre ritenute </t>
  </si>
  <si>
    <t>Ritenute per scissione contabile IVA (split payment)</t>
  </si>
  <si>
    <t>Altre entrate (IVA)</t>
  </si>
  <si>
    <t>Ritenute erariali su redditi assimilati a quelli di lavoro dipendente (IRPEF)</t>
  </si>
  <si>
    <t>Ritenute previdenziali-assistenziali e assicurative su redditi assimilati a quelli di lavoro dipendente e altri redditi</t>
  </si>
  <si>
    <t>Contributi previdenziali</t>
  </si>
  <si>
    <t>Premi INAIL</t>
  </si>
  <si>
    <t>Ritenute su redditi da lavoro autonomo</t>
  </si>
  <si>
    <t>Ritenute erariali su redditi da lavoro autonomo (IRPEF)</t>
  </si>
  <si>
    <t>Ritenute fiscali (autonomi)</t>
  </si>
  <si>
    <t>Ritenute previdenziali-assistenziali su redditi da lavoro autonomo</t>
  </si>
  <si>
    <t>Altre entrate per partite di giro</t>
  </si>
  <si>
    <t xml:space="preserve">Riscossione a titolo di quietanza di mandati inestinti </t>
  </si>
  <si>
    <t>Reintegro spese minute e carte di credito</t>
  </si>
  <si>
    <t>Reintegro del mandato di anticipazione al Segretario per le minute spese</t>
  </si>
  <si>
    <t>Reintegro disponibilità su carta di credito</t>
  </si>
  <si>
    <t>Altre entrate per partite di giro diverse</t>
  </si>
  <si>
    <t>Tipologia: ENTRATE PER CONTO DI TERZI</t>
  </si>
  <si>
    <t>Rimborso per acquisto di beni e servizi per conto terzi</t>
  </si>
  <si>
    <t>Recuperi e rimborsi vari per acquisto di beni per conto di terzi</t>
  </si>
  <si>
    <t>Recuperi e rimborsi vari per acquisto di servizi per conto di terzi</t>
  </si>
  <si>
    <t>Depositi di/presso terzi</t>
  </si>
  <si>
    <t>Costituzioni di depositi cauzionali o contrattuali di terzi</t>
  </si>
  <si>
    <t>Depositi diversi</t>
  </si>
  <si>
    <t>Restituzione di depositi cauzionali o contrattuali presso terzi</t>
  </si>
  <si>
    <t>Altre entrate per conto terzi</t>
  </si>
  <si>
    <t>Entrate per anticipi ai componenti le commissioni d’esame</t>
  </si>
  <si>
    <t>Borse di studio e premi concessi da enti e privati</t>
  </si>
  <si>
    <t>Iniziative e corsi organizzati e finanziati da Enti, organizzazioni, ecc.</t>
  </si>
  <si>
    <t>9 – Entrate per conto terzi e partite di giro</t>
  </si>
  <si>
    <t>TOTALE GENERALE DELLE ENTRATE</t>
  </si>
  <si>
    <t>BILANCIO FINANZIARIO GESTIONALE</t>
  </si>
  <si>
    <t>SPESE</t>
  </si>
  <si>
    <t>MISSIONE, PROGRAMMA, TITOLO</t>
  </si>
  <si>
    <t>DENOMINAZIONE</t>
  </si>
  <si>
    <t>PREVISIONI 
ANNO 2018</t>
  </si>
  <si>
    <t>PREVISIONI ANNO 2019</t>
  </si>
  <si>
    <t xml:space="preserve">PREVISIONI ANNO 2020
</t>
  </si>
  <si>
    <r>
      <rPr>
        <b/>
        <i/>
        <sz val="10"/>
        <rFont val="Calibri"/>
        <family val="2"/>
      </rPr>
      <t xml:space="preserve">DISAVANZO DI AMMINISTRAZIONE </t>
    </r>
    <r>
      <rPr>
        <b/>
        <i/>
        <vertAlign val="superscript"/>
        <sz val="10"/>
        <rFont val="Calibri"/>
        <family val="2"/>
      </rPr>
      <t>(1)</t>
    </r>
  </si>
  <si>
    <t>0,00</t>
  </si>
  <si>
    <t>STATO DI PREVISIONE DELLA SPESA</t>
  </si>
  <si>
    <t>PROGRAMMA</t>
  </si>
  <si>
    <t>VARIAZIONI</t>
  </si>
  <si>
    <t>MACROAGGR.</t>
  </si>
  <si>
    <t xml:space="preserve">OGGETTO DELLE PREVISIONI </t>
  </si>
  <si>
    <t>CAPITOLO</t>
  </si>
  <si>
    <t>Disavanzo di amministrazione</t>
  </si>
  <si>
    <t xml:space="preserve">MISSIONE: 01 -  Servizi istituzionali, generali e di gestione 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</si>
  <si>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</si>
  <si>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</si>
  <si>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</si>
  <si>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</si>
  <si>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</si>
  <si>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</si>
  <si>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</si>
  <si>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</si>
  <si>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</si>
  <si>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</si>
  <si>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</si>
  <si>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</si>
  <si>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</si>
  <si>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</si>
  <si>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</si>
  <si>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</si>
  <si>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</si>
  <si>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</si>
  <si>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</si>
  <si>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</si>
  <si>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</si>
  <si>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</si>
  <si>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</si>
  <si>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</si>
  <si>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</si>
  <si>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</si>
  <si>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</si>
  <si>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</si>
  <si>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</si>
  <si>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</si>
  <si>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</si>
  <si>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</si>
  <si>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</si>
  <si>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</si>
  <si>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</si>
  <si>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</si>
  <si>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</si>
  <si>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</si>
  <si>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</si>
  <si>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</si>
  <si>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</si>
  <si>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</si>
  <si>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</si>
  <si>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</si>
  <si>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</si>
  <si>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</si>
  <si>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</si>
  <si>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</si>
  <si>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</si>
  <si>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</si>
  <si>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</si>
  <si>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</si>
  <si>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</si>
  <si>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</si>
  <si>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</si>
  <si>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</si>
  <si>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</si>
  <si>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</si>
  <si>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</si>
  <si>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</si>
  <si>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</si>
  <si>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</si>
  <si>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</si>
  <si>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</si>
  <si>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</si>
  <si>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</si>
  <si>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</si>
  <si>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</si>
  <si>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</si>
  <si>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</si>
  <si>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</si>
  <si>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</si>
  <si>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</si>
  <si>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</si>
  <si>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</si>
  <si>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</si>
  <si>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</si>
  <si>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</si>
  <si>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</si>
  <si>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</si>
  <si>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</si>
  <si>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</si>
  <si>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</si>
  <si>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</si>
  <si>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</si>
  <si>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</si>
  <si>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</si>
  <si>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</si>
  <si>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</si>
  <si>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</si>
  <si>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</si>
  <si>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</si>
  <si>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</si>
  <si>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</si>
  <si>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</si>
  <si>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</si>
  <si>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</si>
  <si>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</si>
  <si>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</si>
  <si>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</si>
  <si>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</si>
  <si>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</si>
  <si>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</si>
  <si>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</si>
  <si>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</si>
  <si>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</si>
  <si>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</si>
  <si>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</si>
  <si>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</si>
  <si>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</si>
  <si>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</si>
  <si>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</si>
  <si>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</si>
  <si>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</si>
  <si>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</si>
  <si>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</si>
  <si>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</si>
  <si>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</si>
  <si>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</si>
  <si>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</si>
  <si>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</si>
  <si>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</si>
  <si>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</si>
  <si>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</si>
  <si>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</si>
  <si>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</si>
  <si>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</si>
  <si>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</si>
  <si>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</si>
  <si>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</si>
  <si>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</si>
  <si>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</si>
  <si>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</si>
  <si>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</si>
  <si>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</si>
  <si>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</si>
  <si>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</si>
  <si>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</si>
  <si>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</si>
  <si>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</si>
  <si>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</si>
  <si>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</si>
  <si>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</si>
  <si>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</si>
  <si>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</si>
  <si>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</si>
  <si>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</si>
  <si>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</si>
  <si>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</si>
  <si>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</si>
  <si>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</si>
  <si>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</si>
  <si>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</si>
  <si>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</si>
  <si>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</si>
  <si>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</si>
  <si>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</si>
  <si>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</si>
  <si>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</si>
  <si>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</si>
  <si>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</si>
  <si>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</si>
  <si>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</si>
  <si>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</si>
  <si>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</si>
  <si>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</si>
  <si>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</si>
  <si>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</si>
  <si>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</si>
  <si>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</si>
  <si>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</si>
  <si>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</si>
  <si>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</si>
  <si>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</si>
  <si>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</si>
  <si>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</si>
  <si>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</si>
  <si>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</si>
  <si>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MISSIONE: 60 -  Anticipazioni finanziarie</t>
  </si>
  <si>
    <t>60.02</t>
  </si>
  <si>
    <t>RESTITUZIONE ANTICIPAZIONE DI TESORERIA</t>
  </si>
  <si>
    <t>60.02.107</t>
  </si>
  <si>
    <t>Interessi passivi su anticipazioni di cassa</t>
  </si>
  <si>
    <t>Titolo 5 – Chiusura Anticipazioni ricevute da istituto/cassiere</t>
  </si>
  <si>
    <t>60.02.501</t>
  </si>
  <si>
    <t>Chiusura anticipazioni ricevute da istituto tesoriere/cassiere</t>
  </si>
  <si>
    <t>Chiusura Anticipazioni ricevute da istituto tesoriere/cassiere</t>
  </si>
  <si>
    <t>Rimborso anticipazioni di cassa</t>
  </si>
  <si>
    <t>previsione di cassa cap. 340</t>
  </si>
  <si>
    <t>60 – ANTICIPAZIONI FINANZIARIE</t>
  </si>
  <si>
    <t>MISSIONE: 99 -  Servizi per conto terzi</t>
  </si>
  <si>
    <t>99.01</t>
  </si>
  <si>
    <t>SERVIZIO PER CONTO TERZI E PARTITE DI GIRO</t>
  </si>
  <si>
    <t>Titolo 7 – Uscite per conto terzi e partite di giro</t>
  </si>
  <si>
    <t>99.01.701</t>
  </si>
  <si>
    <t>Uscite per partite di giro</t>
  </si>
  <si>
    <t>Versamento ritenute per scissione contabile IVA (split payment)</t>
  </si>
  <si>
    <t>previsione di cassa cap. 335</t>
  </si>
  <si>
    <t>Versamento ritenute erariali su redditi assimilati a quelli di lavoro dipendente (IRPEF)</t>
  </si>
  <si>
    <t>Versamento ritenute previdenziali, assistenziali  e assicurative su redditi assimilati a quelli di lavoro dipendente e altri redditi</t>
  </si>
  <si>
    <t>previsione di cassa cap. 317</t>
  </si>
  <si>
    <t>previsione di cassa cap. 318</t>
  </si>
  <si>
    <t>Versamento ritenute erariali su redditi da lavoro autonomo (IRPEF)</t>
  </si>
  <si>
    <t>Ritenute fiscali</t>
  </si>
  <si>
    <t>previsione di cassa cap. 316</t>
  </si>
  <si>
    <t>Versamento ritenute previdenziali e assistenziali su redditi da lavoro autonomo</t>
  </si>
  <si>
    <t>Versamento per mandati inestinti</t>
  </si>
  <si>
    <t>previsione di cassa cap. 330</t>
  </si>
  <si>
    <t>Spese minute e gestione carte di credito</t>
  </si>
  <si>
    <t>Reintegro del mandato di anticipazione al segretario per le minute spese</t>
  </si>
  <si>
    <t>previsione di cassa cap. 300</t>
  </si>
  <si>
    <t>Disponibilità su carta di credito</t>
  </si>
  <si>
    <t>previsione di cassa cap. 345</t>
  </si>
  <si>
    <t>Altre uscite per partite di giro diverse</t>
  </si>
  <si>
    <t>99.01.702</t>
  </si>
  <si>
    <t>Uscite per conto terzi</t>
  </si>
  <si>
    <t>Acquisto di beni per conto di terzi</t>
  </si>
  <si>
    <t>Acquisto di servizi per conto di terzi</t>
  </si>
  <si>
    <t>Costituzione di depositi cauzionali o contrattuali presso terzi</t>
  </si>
  <si>
    <t>previsione di cassa cap. 315</t>
  </si>
  <si>
    <t>Restituzione di depositi cauzionali o contrattuali di terzi</t>
  </si>
  <si>
    <t>Altre uscite per conto terzi</t>
  </si>
  <si>
    <t>Spese per anticipi ai componenti delle commissioni d’esame</t>
  </si>
  <si>
    <t>previsione di cassa cap. 301</t>
  </si>
  <si>
    <t>previsione di cassa cap. 305</t>
  </si>
  <si>
    <t xml:space="preserve">Iniziative e corsi organizzati e finanziati da Enti, Associazioni, ecc.  </t>
  </si>
  <si>
    <t>previsione di cassa cap. 310</t>
  </si>
  <si>
    <t>99 – SERVIZI PER CONTO TERZI</t>
  </si>
  <si>
    <t xml:space="preserve">Titolo 7 – USCITE PER CONTO TERZI E PARTITE DI GIRO </t>
  </si>
  <si>
    <t>TOTALE GENERALE DELLE SPESE</t>
  </si>
  <si>
    <t>ENTRATE</t>
  </si>
  <si>
    <t>TITOLO
TIPOLOGIA</t>
  </si>
  <si>
    <t xml:space="preserve"> 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</si>
  <si>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</si>
  <si>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</si>
  <si>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</si>
  <si>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</si>
  <si>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</si>
  <si>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</si>
  <si>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</si>
  <si>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</si>
  <si>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</si>
  <si>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</si>
  <si>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</si>
  <si>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</si>
  <si>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</si>
  <si>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</si>
  <si>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</si>
  <si>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</si>
  <si>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</si>
  <si>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</si>
  <si>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</si>
  <si>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</si>
  <si>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</si>
  <si>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</si>
  <si>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</si>
  <si>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</si>
  <si>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</si>
  <si>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</si>
  <si>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</si>
  <si>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</si>
  <si>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</si>
  <si>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</si>
  <si>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TITOLO 7:</t>
  </si>
  <si>
    <t>70100</t>
  </si>
  <si>
    <t>Tipologia 100: Anticipazioni da istituto tesoriere/cassiere</t>
  </si>
  <si>
    <t>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</si>
  <si>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</si>
  <si>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</si>
  <si>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</si>
  <si>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</si>
  <si>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</si>
  <si>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</si>
  <si>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TITOLO 9</t>
  </si>
  <si>
    <t>TOTALE TITOLI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</si>
  <si>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</si>
  <si>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</si>
  <si>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</si>
  <si>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</si>
  <si>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</si>
  <si>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</si>
  <si>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</si>
  <si>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</si>
  <si>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</si>
  <si>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</si>
  <si>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</si>
  <si>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</si>
  <si>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</si>
  <si>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</si>
  <si>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</si>
  <si>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</si>
  <si>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</si>
  <si>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</si>
  <si>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</si>
  <si>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</si>
  <si>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</si>
  <si>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</si>
  <si>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</si>
  <si>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</si>
  <si>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</si>
  <si>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</si>
  <si>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</si>
  <si>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</si>
  <si>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</si>
  <si>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</si>
  <si>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</si>
  <si>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</si>
  <si>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</si>
  <si>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</si>
  <si>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</si>
  <si>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</si>
  <si>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60</t>
  </si>
  <si>
    <t>Anticipazioni finanziarie</t>
  </si>
  <si>
    <t>Restituzione anticipazione di tesoreria</t>
  </si>
  <si>
    <t>Titolo 5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</si>
  <si>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</si>
  <si>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</si>
  <si>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</si>
  <si>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</si>
  <si>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</si>
  <si>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</si>
  <si>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TOTALE MISSIONE 99</t>
  </si>
  <si>
    <t>TOTALE MISSIONI</t>
  </si>
  <si>
    <t>VARIAZIONI ANNO 2024</t>
  </si>
  <si>
    <t xml:space="preserve">         VARIAZIONE   ANNO 2024</t>
  </si>
  <si>
    <t>Fondo di Cassa all'1/1/2022</t>
  </si>
  <si>
    <t>VARIAZIONI AL BILANCIO DI PREVISIONE 2023-2025</t>
  </si>
  <si>
    <t>VARIAZIONI
ANNO 2023</t>
  </si>
  <si>
    <t>VARIAZIONI ANNO 2025</t>
  </si>
  <si>
    <t>VARIAZIONI BILANCIO FINANZIARIO GESTIONALE 2023-2025</t>
  </si>
  <si>
    <t xml:space="preserve">         VARIAZIONE   ANNO 2025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</si>
</sst>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sz val="8.5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color indexed="8"/>
      <name val="Arial"/>
      <family val="2"/>
    </font>
    <font>
      <sz val="10"/>
      <color indexed="25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0" borderId="0">
      <alignment/>
      <protection/>
    </xf>
    <xf numFmtId="0" fontId="12" fillId="8" borderId="1" applyNumberFormat="0" applyAlignment="0" applyProtection="0"/>
    <xf numFmtId="9" fontId="0" fillId="0" borderId="0" applyFill="0" applyBorder="0" applyAlignment="0" applyProtection="0"/>
    <xf numFmtId="0" fontId="0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1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8" fillId="10" borderId="2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left" wrapText="1"/>
    </xf>
    <xf numFmtId="2" fontId="20" fillId="10" borderId="2" xfId="0" applyNumberFormat="1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 applyProtection="1">
      <alignment horizontal="right" wrapText="1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2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11" borderId="3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wrapText="1"/>
    </xf>
    <xf numFmtId="0" fontId="27" fillId="0" borderId="3" xfId="0" applyFont="1" applyFill="1" applyBorder="1" applyAlignment="1" applyProtection="1">
      <alignment horizontal="left" wrapText="1"/>
      <protection locked="0"/>
    </xf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/>
    </xf>
    <xf numFmtId="0" fontId="28" fillId="11" borderId="3" xfId="0" applyFont="1" applyFill="1" applyBorder="1" applyAlignment="1">
      <alignment horizontal="right" vertical="center" wrapText="1"/>
    </xf>
    <xf numFmtId="0" fontId="28" fillId="11" borderId="3" xfId="0" applyFont="1" applyFill="1" applyBorder="1" applyAlignment="1">
      <alignment horizontal="left" wrapText="1"/>
    </xf>
    <xf numFmtId="0" fontId="28" fillId="11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wrapText="1"/>
    </xf>
    <xf numFmtId="0" fontId="28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wrapText="1"/>
    </xf>
    <xf numFmtId="0" fontId="28" fillId="11" borderId="3" xfId="0" applyFont="1" applyFill="1" applyBorder="1" applyAlignment="1">
      <alignment horizontal="right" vertical="top" wrapText="1"/>
    </xf>
    <xf numFmtId="0" fontId="28" fillId="11" borderId="3" xfId="0" applyFont="1" applyFill="1" applyBorder="1" applyAlignment="1">
      <alignment horizontal="left" vertical="top" wrapText="1"/>
    </xf>
    <xf numFmtId="0" fontId="28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7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 wrapText="1"/>
      <protection locked="0"/>
    </xf>
    <xf numFmtId="2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right" vertical="top" wrapText="1"/>
    </xf>
    <xf numFmtId="0" fontId="28" fillId="11" borderId="3" xfId="0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7" fillId="0" borderId="3" xfId="0" applyFont="1" applyBorder="1" applyAlignment="1" applyProtection="1">
      <alignment/>
      <protection locked="0"/>
    </xf>
    <xf numFmtId="0" fontId="28" fillId="0" borderId="3" xfId="0" applyFont="1" applyFill="1" applyBorder="1" applyAlignment="1">
      <alignment horizontal="right" wrapText="1"/>
    </xf>
    <xf numFmtId="0" fontId="28" fillId="0" borderId="3" xfId="0" applyFont="1" applyFill="1" applyBorder="1" applyAlignment="1">
      <alignment horizontal="left" vertical="center" wrapText="1"/>
    </xf>
    <xf numFmtId="0" fontId="27" fillId="0" borderId="6" xfId="0" applyFont="1" applyBorder="1" applyAlignment="1" applyProtection="1">
      <alignment/>
      <protection locked="0"/>
    </xf>
    <xf numFmtId="0" fontId="2" fillId="12" borderId="7" xfId="0" applyFont="1" applyFill="1" applyBorder="1" applyAlignment="1">
      <alignment horizontal="left" wrapText="1"/>
    </xf>
    <xf numFmtId="0" fontId="27" fillId="12" borderId="7" xfId="0" applyFont="1" applyFill="1" applyBorder="1" applyAlignment="1">
      <alignment horizontal="left" wrapText="1"/>
    </xf>
    <xf numFmtId="2" fontId="19" fillId="12" borderId="7" xfId="0" applyNumberFormat="1" applyFont="1" applyFill="1" applyBorder="1" applyAlignment="1">
      <alignment horizontal="right" vertical="center" wrapText="1"/>
    </xf>
    <xf numFmtId="0" fontId="2" fillId="12" borderId="8" xfId="0" applyFont="1" applyFill="1" applyBorder="1" applyAlignment="1">
      <alignment horizontal="left" wrapText="1"/>
    </xf>
    <xf numFmtId="0" fontId="27" fillId="12" borderId="8" xfId="0" applyFont="1" applyFill="1" applyBorder="1" applyAlignment="1">
      <alignment horizontal="left" wrapText="1"/>
    </xf>
    <xf numFmtId="4" fontId="2" fillId="12" borderId="8" xfId="0" applyNumberFormat="1" applyFont="1" applyFill="1" applyBorder="1" applyAlignment="1">
      <alignment horizontal="right" wrapText="1"/>
    </xf>
    <xf numFmtId="0" fontId="2" fillId="12" borderId="9" xfId="0" applyFont="1" applyFill="1" applyBorder="1" applyAlignment="1">
      <alignment horizontal="left" wrapText="1"/>
    </xf>
    <xf numFmtId="0" fontId="27" fillId="12" borderId="9" xfId="0" applyFont="1" applyFill="1" applyBorder="1" applyAlignment="1">
      <alignment horizontal="left" wrapText="1"/>
    </xf>
    <xf numFmtId="4" fontId="2" fillId="12" borderId="9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right" wrapText="1"/>
      <protection locked="0"/>
    </xf>
    <xf numFmtId="0" fontId="27" fillId="11" borderId="3" xfId="0" applyFont="1" applyFill="1" applyBorder="1" applyAlignment="1" applyProtection="1">
      <alignment horizontal="left" wrapText="1"/>
      <protection locked="0"/>
    </xf>
    <xf numFmtId="2" fontId="0" fillId="11" borderId="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/>
      <protection locked="0"/>
    </xf>
    <xf numFmtId="0" fontId="30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28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>
      <alignment horizontal="left" vertical="center" wrapText="1"/>
    </xf>
    <xf numFmtId="2" fontId="26" fillId="0" borderId="3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2" fontId="0" fillId="12" borderId="7" xfId="0" applyNumberFormat="1" applyFont="1" applyFill="1" applyBorder="1" applyAlignment="1">
      <alignment horizontal="center" wrapText="1"/>
    </xf>
    <xf numFmtId="0" fontId="19" fillId="12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 horizontal="left" wrapText="1"/>
    </xf>
    <xf numFmtId="2" fontId="19" fillId="12" borderId="7" xfId="0" applyNumberFormat="1" applyFont="1" applyFill="1" applyBorder="1" applyAlignment="1">
      <alignment horizontal="right"/>
    </xf>
    <xf numFmtId="2" fontId="0" fillId="12" borderId="8" xfId="0" applyNumberFormat="1" applyFont="1" applyFill="1" applyBorder="1" applyAlignment="1">
      <alignment horizontal="center" wrapText="1"/>
    </xf>
    <xf numFmtId="0" fontId="19" fillId="12" borderId="8" xfId="0" applyFont="1" applyFill="1" applyBorder="1" applyAlignment="1">
      <alignment horizontal="left" wrapText="1"/>
    </xf>
    <xf numFmtId="0" fontId="13" fillId="12" borderId="8" xfId="0" applyFont="1" applyFill="1" applyBorder="1" applyAlignment="1">
      <alignment horizontal="left" wrapText="1"/>
    </xf>
    <xf numFmtId="4" fontId="19" fillId="12" borderId="8" xfId="0" applyNumberFormat="1" applyFont="1" applyFill="1" applyBorder="1" applyAlignment="1">
      <alignment horizontal="right" wrapText="1"/>
    </xf>
    <xf numFmtId="2" fontId="0" fillId="12" borderId="9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left" wrapText="1"/>
    </xf>
    <xf numFmtId="0" fontId="13" fillId="12" borderId="9" xfId="0" applyFont="1" applyFill="1" applyBorder="1" applyAlignment="1">
      <alignment horizontal="left" wrapText="1"/>
    </xf>
    <xf numFmtId="4" fontId="19" fillId="12" borderId="9" xfId="0" applyNumberFormat="1" applyFont="1" applyFill="1" applyBorder="1" applyAlignment="1">
      <alignment horizontal="right" wrapText="1"/>
    </xf>
    <xf numFmtId="2" fontId="19" fillId="12" borderId="9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left"/>
    </xf>
    <xf numFmtId="0" fontId="19" fillId="0" borderId="3" xfId="0" applyFont="1" applyBorder="1" applyAlignment="1">
      <alignment/>
    </xf>
    <xf numFmtId="0" fontId="13" fillId="0" borderId="3" xfId="0" applyFont="1" applyBorder="1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30" fillId="0" borderId="3" xfId="0" applyFont="1" applyBorder="1" applyAlignment="1">
      <alignment horizontal="left"/>
    </xf>
    <xf numFmtId="0" fontId="30" fillId="0" borderId="3" xfId="0" applyFont="1" applyBorder="1" applyAlignment="1">
      <alignment wrapText="1"/>
    </xf>
    <xf numFmtId="0" fontId="2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wrapText="1"/>
      <protection locked="0"/>
    </xf>
    <xf numFmtId="2" fontId="0" fillId="0" borderId="3" xfId="0" applyNumberFormat="1" applyFont="1" applyFill="1" applyBorder="1" applyAlignment="1" applyProtection="1">
      <alignment horizontal="center" wrapText="1"/>
      <protection locked="0"/>
    </xf>
    <xf numFmtId="0" fontId="28" fillId="11" borderId="3" xfId="0" applyFont="1" applyFill="1" applyBorder="1" applyAlignment="1">
      <alignment horizontal="center" wrapText="1"/>
    </xf>
    <xf numFmtId="0" fontId="13" fillId="11" borderId="3" xfId="0" applyFont="1" applyFill="1" applyBorder="1" applyAlignment="1" applyProtection="1">
      <alignment horizontal="left" wrapText="1"/>
      <protection locked="0"/>
    </xf>
    <xf numFmtId="0" fontId="28" fillId="11" borderId="3" xfId="0" applyFont="1" applyFill="1" applyBorder="1" applyAlignment="1">
      <alignment horizontal="right" wrapText="1"/>
    </xf>
    <xf numFmtId="0" fontId="0" fillId="11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wrapText="1"/>
    </xf>
    <xf numFmtId="0" fontId="30" fillId="11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/>
    </xf>
    <xf numFmtId="0" fontId="0" fillId="12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/>
    </xf>
    <xf numFmtId="0" fontId="19" fillId="12" borderId="7" xfId="0" applyFont="1" applyFill="1" applyBorder="1" applyAlignment="1">
      <alignment horizontal="right"/>
    </xf>
    <xf numFmtId="0" fontId="0" fillId="12" borderId="8" xfId="0" applyFont="1" applyFill="1" applyBorder="1" applyAlignment="1">
      <alignment horizontal="left" wrapText="1"/>
    </xf>
    <xf numFmtId="0" fontId="19" fillId="12" borderId="9" xfId="0" applyFont="1" applyFill="1" applyBorder="1" applyAlignment="1">
      <alignment horizontal="left" wrapText="1"/>
    </xf>
    <xf numFmtId="2" fontId="19" fillId="12" borderId="9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wrapText="1"/>
    </xf>
    <xf numFmtId="2" fontId="0" fillId="0" borderId="3" xfId="0" applyNumberFormat="1" applyFont="1" applyFill="1" applyBorder="1" applyAlignment="1" applyProtection="1">
      <alignment horizontal="right" wrapText="1"/>
      <protection locked="0"/>
    </xf>
    <xf numFmtId="0" fontId="0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19" fillId="12" borderId="6" xfId="0" applyFont="1" applyFill="1" applyBorder="1" applyAlignment="1">
      <alignment horizontal="left" wrapText="1"/>
    </xf>
    <xf numFmtId="0" fontId="13" fillId="12" borderId="6" xfId="0" applyFont="1" applyFill="1" applyBorder="1" applyAlignment="1">
      <alignment horizontal="left" wrapText="1"/>
    </xf>
    <xf numFmtId="2" fontId="19" fillId="12" borderId="6" xfId="0" applyNumberFormat="1" applyFont="1" applyFill="1" applyBorder="1" applyAlignment="1">
      <alignment horizontal="right"/>
    </xf>
    <xf numFmtId="0" fontId="19" fillId="12" borderId="3" xfId="0" applyFont="1" applyFill="1" applyBorder="1" applyAlignment="1">
      <alignment horizontal="left" wrapText="1"/>
    </xf>
    <xf numFmtId="0" fontId="13" fillId="12" borderId="3" xfId="0" applyFont="1" applyFill="1" applyBorder="1" applyAlignment="1">
      <alignment horizontal="left" wrapText="1"/>
    </xf>
    <xf numFmtId="4" fontId="19" fillId="12" borderId="3" xfId="0" applyNumberFormat="1" applyFont="1" applyFill="1" applyBorder="1" applyAlignment="1">
      <alignment horizontal="right" wrapText="1"/>
    </xf>
    <xf numFmtId="0" fontId="19" fillId="12" borderId="10" xfId="0" applyFont="1" applyFill="1" applyBorder="1" applyAlignment="1">
      <alignment horizontal="left" wrapText="1"/>
    </xf>
    <xf numFmtId="0" fontId="13" fillId="12" borderId="10" xfId="0" applyFont="1" applyFill="1" applyBorder="1" applyAlignment="1">
      <alignment horizontal="left" wrapText="1"/>
    </xf>
    <xf numFmtId="4" fontId="19" fillId="12" borderId="13" xfId="0" applyNumberFormat="1" applyFont="1" applyFill="1" applyBorder="1" applyAlignment="1">
      <alignment horizontal="right" wrapText="1"/>
    </xf>
    <xf numFmtId="2" fontId="19" fillId="12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left" wrapText="1"/>
    </xf>
    <xf numFmtId="0" fontId="0" fillId="11" borderId="3" xfId="0" applyFont="1" applyFill="1" applyBorder="1" applyAlignment="1">
      <alignment horizontal="left" wrapText="1"/>
    </xf>
    <xf numFmtId="0" fontId="19" fillId="11" borderId="6" xfId="0" applyFont="1" applyFill="1" applyBorder="1" applyAlignment="1">
      <alignment horizontal="left" wrapText="1"/>
    </xf>
    <xf numFmtId="4" fontId="28" fillId="0" borderId="3" xfId="0" applyNumberFormat="1" applyFont="1" applyFill="1" applyBorder="1" applyAlignment="1" applyProtection="1">
      <alignment horizontal="right"/>
      <protection locked="0"/>
    </xf>
    <xf numFmtId="0" fontId="0" fillId="11" borderId="3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4" fontId="19" fillId="0" borderId="7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4" fontId="19" fillId="0" borderId="9" xfId="0" applyNumberFormat="1" applyFont="1" applyFill="1" applyBorder="1" applyAlignment="1">
      <alignment horizontal="right"/>
    </xf>
    <xf numFmtId="4" fontId="19" fillId="0" borderId="13" xfId="0" applyNumberFormat="1" applyFont="1" applyFill="1" applyBorder="1" applyAlignment="1">
      <alignment horizontal="right" wrapText="1"/>
    </xf>
    <xf numFmtId="4" fontId="19" fillId="0" borderId="17" xfId="0" applyNumberFormat="1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34" fillId="13" borderId="22" xfId="0" applyFont="1" applyFill="1" applyBorder="1" applyAlignment="1">
      <alignment horizontal="center" wrapText="1"/>
    </xf>
    <xf numFmtId="0" fontId="19" fillId="13" borderId="6" xfId="0" applyFont="1" applyFill="1" applyBorder="1" applyAlignment="1">
      <alignment horizontal="center" wrapText="1"/>
    </xf>
    <xf numFmtId="0" fontId="19" fillId="13" borderId="23" xfId="0" applyFont="1" applyFill="1" applyBorder="1" applyAlignment="1">
      <alignment wrapText="1"/>
    </xf>
    <xf numFmtId="2" fontId="19" fillId="13" borderId="6" xfId="0" applyNumberFormat="1" applyFont="1" applyFill="1" applyBorder="1" applyAlignment="1">
      <alignment horizontal="center" vertical="center" wrapText="1"/>
    </xf>
    <xf numFmtId="2" fontId="19" fillId="13" borderId="24" xfId="0" applyNumberFormat="1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wrapText="1"/>
    </xf>
    <xf numFmtId="0" fontId="19" fillId="13" borderId="3" xfId="0" applyFont="1" applyFill="1" applyBorder="1" applyAlignment="1">
      <alignment horizontal="center" wrapText="1"/>
    </xf>
    <xf numFmtId="0" fontId="19" fillId="13" borderId="0" xfId="0" applyFont="1" applyFill="1" applyBorder="1" applyAlignment="1">
      <alignment wrapText="1"/>
    </xf>
    <xf numFmtId="2" fontId="19" fillId="13" borderId="3" xfId="0" applyNumberFormat="1" applyFont="1" applyFill="1" applyBorder="1" applyAlignment="1">
      <alignment horizontal="center" vertical="center" wrapText="1"/>
    </xf>
    <xf numFmtId="2" fontId="19" fillId="13" borderId="5" xfId="0" applyNumberFormat="1" applyFont="1" applyFill="1" applyBorder="1" applyAlignment="1">
      <alignment horizontal="center" vertical="center" wrapText="1"/>
    </xf>
    <xf numFmtId="0" fontId="34" fillId="13" borderId="25" xfId="0" applyFont="1" applyFill="1" applyBorder="1" applyAlignment="1">
      <alignment horizontal="center" wrapText="1"/>
    </xf>
    <xf numFmtId="0" fontId="19" fillId="13" borderId="10" xfId="0" applyFont="1" applyFill="1" applyBorder="1" applyAlignment="1">
      <alignment horizontal="left" wrapText="1"/>
    </xf>
    <xf numFmtId="0" fontId="19" fillId="13" borderId="26" xfId="0" applyFont="1" applyFill="1" applyBorder="1" applyAlignment="1">
      <alignment wrapText="1"/>
    </xf>
    <xf numFmtId="1" fontId="19" fillId="13" borderId="10" xfId="0" applyNumberFormat="1" applyFont="1" applyFill="1" applyBorder="1" applyAlignment="1">
      <alignment horizontal="center" vertical="center" wrapText="1"/>
    </xf>
    <xf numFmtId="1" fontId="19" fillId="13" borderId="27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19" fillId="0" borderId="3" xfId="0" applyFont="1" applyFill="1" applyBorder="1" applyAlignment="1">
      <alignment wrapText="1"/>
    </xf>
    <xf numFmtId="2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/>
    </xf>
    <xf numFmtId="0" fontId="37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8" fillId="0" borderId="3" xfId="0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left" wrapText="1"/>
    </xf>
    <xf numFmtId="0" fontId="39" fillId="0" borderId="3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left" wrapText="1"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wrapText="1"/>
    </xf>
    <xf numFmtId="0" fontId="40" fillId="0" borderId="3" xfId="0" applyFont="1" applyFill="1" applyBorder="1" applyAlignment="1">
      <alignment/>
    </xf>
    <xf numFmtId="0" fontId="41" fillId="0" borderId="3" xfId="0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/>
    </xf>
    <xf numFmtId="2" fontId="0" fillId="4" borderId="6" xfId="0" applyNumberFormat="1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wrapText="1"/>
    </xf>
    <xf numFmtId="0" fontId="40" fillId="4" borderId="3" xfId="0" applyFont="1" applyFill="1" applyBorder="1" applyAlignment="1">
      <alignment/>
    </xf>
    <xf numFmtId="0" fontId="0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/>
    </xf>
    <xf numFmtId="0" fontId="41" fillId="4" borderId="10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left" wrapText="1"/>
    </xf>
    <xf numFmtId="0" fontId="0" fillId="12" borderId="3" xfId="0" applyFont="1" applyFill="1" applyBorder="1" applyAlignment="1">
      <alignment/>
    </xf>
    <xf numFmtId="2" fontId="0" fillId="12" borderId="7" xfId="0" applyNumberFormat="1" applyFont="1" applyFill="1" applyBorder="1" applyAlignment="1">
      <alignment horizontal="center" vertical="center" wrapText="1"/>
    </xf>
    <xf numFmtId="0" fontId="41" fillId="12" borderId="3" xfId="0" applyFont="1" applyFill="1" applyBorder="1" applyAlignment="1">
      <alignment horizontal="center" vertical="center" wrapText="1"/>
    </xf>
    <xf numFmtId="0" fontId="40" fillId="12" borderId="3" xfId="0" applyFont="1" applyFill="1" applyBorder="1" applyAlignment="1">
      <alignment horizontal="left" wrapText="1"/>
    </xf>
    <xf numFmtId="2" fontId="0" fillId="12" borderId="8" xfId="0" applyNumberFormat="1" applyFont="1" applyFill="1" applyBorder="1" applyAlignment="1">
      <alignment horizontal="center" vertical="center" wrapText="1"/>
    </xf>
    <xf numFmtId="2" fontId="0" fillId="12" borderId="3" xfId="0" applyNumberFormat="1" applyFont="1" applyFill="1" applyBorder="1" applyAlignment="1">
      <alignment horizontal="center" vertical="center" wrapText="1"/>
    </xf>
    <xf numFmtId="0" fontId="40" fillId="12" borderId="3" xfId="0" applyFont="1" applyFill="1" applyBorder="1" applyAlignment="1">
      <alignment/>
    </xf>
    <xf numFmtId="0" fontId="0" fillId="12" borderId="10" xfId="0" applyFont="1" applyFill="1" applyBorder="1" applyAlignment="1">
      <alignment horizontal="left" wrapText="1"/>
    </xf>
    <xf numFmtId="0" fontId="0" fillId="12" borderId="10" xfId="0" applyFont="1" applyFill="1" applyBorder="1" applyAlignment="1">
      <alignment/>
    </xf>
    <xf numFmtId="2" fontId="0" fillId="12" borderId="9" xfId="0" applyNumberFormat="1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wrapText="1"/>
    </xf>
    <xf numFmtId="4" fontId="4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40" fillId="0" borderId="3" xfId="0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9" fillId="13" borderId="6" xfId="0" applyFont="1" applyFill="1" applyBorder="1" applyAlignment="1">
      <alignment horizontal="left" wrapText="1"/>
    </xf>
    <xf numFmtId="0" fontId="0" fillId="13" borderId="6" xfId="0" applyFont="1" applyFill="1" applyBorder="1" applyAlignment="1">
      <alignment/>
    </xf>
    <xf numFmtId="2" fontId="0" fillId="13" borderId="6" xfId="0" applyNumberFormat="1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wrapText="1"/>
    </xf>
    <xf numFmtId="0" fontId="19" fillId="13" borderId="3" xfId="0" applyFont="1" applyFill="1" applyBorder="1" applyAlignment="1">
      <alignment horizontal="left" wrapText="1"/>
    </xf>
    <xf numFmtId="0" fontId="0" fillId="13" borderId="3" xfId="0" applyFont="1" applyFill="1" applyBorder="1" applyAlignment="1">
      <alignment/>
    </xf>
    <xf numFmtId="4" fontId="0" fillId="13" borderId="3" xfId="0" applyNumberFormat="1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left" wrapText="1"/>
    </xf>
    <xf numFmtId="0" fontId="40" fillId="13" borderId="3" xfId="0" applyFont="1" applyFill="1" applyBorder="1" applyAlignment="1">
      <alignment/>
    </xf>
    <xf numFmtId="0" fontId="0" fillId="13" borderId="3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left" wrapText="1"/>
    </xf>
    <xf numFmtId="0" fontId="0" fillId="12" borderId="6" xfId="0" applyFont="1" applyFill="1" applyBorder="1" applyAlignment="1">
      <alignment/>
    </xf>
    <xf numFmtId="2" fontId="0" fillId="12" borderId="6" xfId="0" applyNumberFormat="1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4" fontId="0" fillId="12" borderId="3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left" wrapText="1"/>
    </xf>
    <xf numFmtId="2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9" fontId="37" fillId="0" borderId="3" xfId="0" applyNumberFormat="1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left" wrapText="1"/>
    </xf>
    <xf numFmtId="0" fontId="40" fillId="13" borderId="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wrapText="1"/>
    </xf>
    <xf numFmtId="49" fontId="19" fillId="0" borderId="6" xfId="0" applyNumberFormat="1" applyFont="1" applyFill="1" applyBorder="1" applyAlignment="1">
      <alignment horizontal="center" wrapText="1"/>
    </xf>
    <xf numFmtId="0" fontId="40" fillId="0" borderId="3" xfId="0" applyFont="1" applyFill="1" applyBorder="1" applyAlignment="1">
      <alignment horizontal="center" wrapText="1"/>
    </xf>
    <xf numFmtId="49" fontId="19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Font="1" applyFill="1" applyBorder="1" applyAlignment="1">
      <alignment horizontal="center" vertical="top" wrapText="1"/>
    </xf>
    <xf numFmtId="4" fontId="0" fillId="4" borderId="6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12" borderId="6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left" wrapText="1"/>
    </xf>
    <xf numFmtId="0" fontId="0" fillId="14" borderId="6" xfId="0" applyFont="1" applyFill="1" applyBorder="1" applyAlignment="1">
      <alignment/>
    </xf>
    <xf numFmtId="4" fontId="0" fillId="14" borderId="6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left" wrapText="1"/>
    </xf>
    <xf numFmtId="0" fontId="0" fillId="14" borderId="3" xfId="0" applyFont="1" applyFill="1" applyBorder="1" applyAlignment="1">
      <alignment/>
    </xf>
    <xf numFmtId="4" fontId="19" fillId="14" borderId="3" xfId="0" applyNumberFormat="1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left" wrapText="1"/>
    </xf>
    <xf numFmtId="0" fontId="40" fillId="14" borderId="3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left" wrapText="1"/>
    </xf>
    <xf numFmtId="49" fontId="37" fillId="0" borderId="3" xfId="0" applyNumberFormat="1" applyFont="1" applyFill="1" applyBorder="1" applyAlignment="1">
      <alignment horizontal="center" wrapText="1"/>
    </xf>
    <xf numFmtId="49" fontId="28" fillId="0" borderId="3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43" fillId="0" borderId="3" xfId="0" applyFont="1" applyFill="1" applyBorder="1" applyAlignment="1">
      <alignment horizontal="left" wrapText="1"/>
    </xf>
    <xf numFmtId="4" fontId="40" fillId="0" borderId="3" xfId="0" applyNumberFormat="1" applyFont="1" applyBorder="1" applyAlignment="1" applyProtection="1">
      <alignment horizontal="center" vertical="center" wrapText="1"/>
      <protection locked="0"/>
    </xf>
    <xf numFmtId="0" fontId="43" fillId="0" borderId="3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/>
    </xf>
    <xf numFmtId="0" fontId="44" fillId="0" borderId="3" xfId="0" applyFont="1" applyBorder="1" applyAlignment="1">
      <alignment/>
    </xf>
    <xf numFmtId="0" fontId="28" fillId="0" borderId="3" xfId="0" applyFont="1" applyFill="1" applyBorder="1" applyAlignment="1">
      <alignment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0" fontId="45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0" fontId="44" fillId="0" borderId="3" xfId="0" applyFont="1" applyFill="1" applyBorder="1" applyAlignment="1">
      <alignment/>
    </xf>
    <xf numFmtId="0" fontId="46" fillId="0" borderId="3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4" fontId="44" fillId="0" borderId="3" xfId="0" applyNumberFormat="1" applyFont="1" applyBorder="1" applyAlignment="1" applyProtection="1">
      <alignment horizontal="center" vertical="center" wrapText="1"/>
      <protection locked="0"/>
    </xf>
    <xf numFmtId="0" fontId="44" fillId="0" borderId="3" xfId="0" applyFont="1" applyFill="1" applyBorder="1" applyAlignment="1">
      <alignment/>
    </xf>
    <xf numFmtId="49" fontId="2" fillId="4" borderId="3" xfId="0" applyNumberFormat="1" applyFont="1" applyFill="1" applyBorder="1" applyAlignment="1">
      <alignment horizontal="left" wrapText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 horizontal="left" wrapText="1"/>
    </xf>
    <xf numFmtId="4" fontId="0" fillId="14" borderId="3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 applyProtection="1">
      <alignment/>
      <protection locked="0"/>
    </xf>
    <xf numFmtId="2" fontId="0" fillId="14" borderId="6" xfId="0" applyNumberFormat="1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left" wrapText="1"/>
    </xf>
    <xf numFmtId="0" fontId="40" fillId="13" borderId="3" xfId="0" applyFont="1" applyFill="1" applyBorder="1" applyAlignment="1">
      <alignment horizontal="left" wrapText="1"/>
    </xf>
    <xf numFmtId="0" fontId="40" fillId="13" borderId="6" xfId="0" applyFont="1" applyFill="1" applyBorder="1" applyAlignment="1">
      <alignment horizontal="left" wrapText="1"/>
    </xf>
    <xf numFmtId="4" fontId="0" fillId="13" borderId="7" xfId="0" applyNumberFormat="1" applyFont="1" applyFill="1" applyBorder="1" applyAlignment="1">
      <alignment horizontal="center" vertical="center" wrapText="1"/>
    </xf>
    <xf numFmtId="4" fontId="0" fillId="13" borderId="8" xfId="0" applyNumberFormat="1" applyFont="1" applyFill="1" applyBorder="1" applyAlignment="1">
      <alignment horizontal="center" vertical="center" wrapText="1"/>
    </xf>
    <xf numFmtId="4" fontId="0" fillId="13" borderId="9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19" fillId="0" borderId="3" xfId="0" applyFont="1" applyFill="1" applyBorder="1" applyAlignment="1">
      <alignment/>
    </xf>
    <xf numFmtId="4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/>
    </xf>
    <xf numFmtId="4" fontId="0" fillId="13" borderId="6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/>
    </xf>
    <xf numFmtId="4" fontId="19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/>
    </xf>
    <xf numFmtId="4" fontId="19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/>
    </xf>
    <xf numFmtId="4" fontId="19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9" fillId="0" borderId="0" xfId="29" applyFont="1" applyFill="1" applyBorder="1" applyAlignment="1">
      <alignment horizontal="right" vertical="top"/>
      <protection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wrapText="1"/>
      <protection/>
    </xf>
    <xf numFmtId="2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center" wrapText="1"/>
      <protection locked="0"/>
    </xf>
    <xf numFmtId="4" fontId="21" fillId="0" borderId="12" xfId="0" applyNumberFormat="1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left" wrapText="1"/>
      <protection locked="0"/>
    </xf>
    <xf numFmtId="2" fontId="16" fillId="0" borderId="0" xfId="0" applyNumberFormat="1" applyFont="1" applyFill="1" applyBorder="1" applyAlignment="1" applyProtection="1">
      <alignment wrapText="1"/>
      <protection/>
    </xf>
    <xf numFmtId="4" fontId="21" fillId="0" borderId="12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51" fillId="0" borderId="0" xfId="0" applyNumberFormat="1" applyFont="1" applyFill="1" applyBorder="1" applyAlignment="1" applyProtection="1">
      <alignment wrapText="1"/>
      <protection/>
    </xf>
    <xf numFmtId="2" fontId="51" fillId="0" borderId="0" xfId="0" applyNumberFormat="1" applyFont="1" applyFill="1" applyBorder="1" applyAlignment="1" applyProtection="1">
      <alignment horizontal="left"/>
      <protection locked="0"/>
    </xf>
    <xf numFmtId="4" fontId="51" fillId="0" borderId="0" xfId="0" applyNumberFormat="1" applyFont="1" applyFill="1" applyBorder="1" applyAlignment="1" applyProtection="1">
      <alignment horizontal="center" wrapText="1"/>
      <protection locked="0"/>
    </xf>
    <xf numFmtId="2" fontId="51" fillId="0" borderId="0" xfId="0" applyNumberFormat="1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/>
      <protection locked="0"/>
    </xf>
    <xf numFmtId="0" fontId="21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4" fontId="21" fillId="0" borderId="20" xfId="0" applyNumberFormat="1" applyFont="1" applyFill="1" applyBorder="1" applyAlignment="1" applyProtection="1">
      <alignment horizontal="center"/>
      <protection locked="0"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0" fontId="32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wrapText="1"/>
      <protection/>
    </xf>
    <xf numFmtId="4" fontId="21" fillId="0" borderId="20" xfId="0" applyNumberFormat="1" applyFont="1" applyFill="1" applyBorder="1" applyAlignment="1" applyProtection="1">
      <alignment horizontal="center"/>
      <protection/>
    </xf>
    <xf numFmtId="4" fontId="21" fillId="0" borderId="21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horizontal="center" wrapText="1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left" wrapText="1"/>
      <protection/>
    </xf>
    <xf numFmtId="4" fontId="21" fillId="0" borderId="26" xfId="0" applyNumberFormat="1" applyFont="1" applyFill="1" applyBorder="1" applyAlignment="1" applyProtection="1">
      <alignment horizontal="center"/>
      <protection/>
    </xf>
    <xf numFmtId="4" fontId="21" fillId="0" borderId="32" xfId="0" applyNumberFormat="1" applyFont="1" applyFill="1" applyBorder="1" applyAlignment="1" applyProtection="1">
      <alignment horizontal="center"/>
      <protection/>
    </xf>
    <xf numFmtId="0" fontId="16" fillId="15" borderId="11" xfId="0" applyFont="1" applyFill="1" applyBorder="1" applyAlignment="1" applyProtection="1">
      <alignment horizontal="center" wrapText="1"/>
      <protection/>
    </xf>
    <xf numFmtId="0" fontId="16" fillId="15" borderId="0" xfId="0" applyFont="1" applyFill="1" applyBorder="1" applyAlignment="1" applyProtection="1">
      <alignment horizontal="center" vertical="center" wrapText="1"/>
      <protection/>
    </xf>
    <xf numFmtId="0" fontId="32" fillId="15" borderId="0" xfId="0" applyFont="1" applyFill="1" applyBorder="1" applyAlignment="1" applyProtection="1">
      <alignment horizontal="left" vertical="center" wrapText="1"/>
      <protection/>
    </xf>
    <xf numFmtId="0" fontId="16" fillId="15" borderId="23" xfId="0" applyFont="1" applyFill="1" applyBorder="1" applyAlignment="1" applyProtection="1">
      <alignment horizontal="left" wrapText="1"/>
      <protection/>
    </xf>
    <xf numFmtId="4" fontId="16" fillId="15" borderId="0" xfId="0" applyNumberFormat="1" applyFont="1" applyFill="1" applyBorder="1" applyAlignment="1" applyProtection="1">
      <alignment horizontal="center"/>
      <protection/>
    </xf>
    <xf numFmtId="4" fontId="16" fillId="15" borderId="12" xfId="0" applyNumberFormat="1" applyFont="1" applyFill="1" applyBorder="1" applyAlignment="1" applyProtection="1">
      <alignment horizontal="center"/>
      <protection/>
    </xf>
    <xf numFmtId="0" fontId="16" fillId="15" borderId="0" xfId="0" applyFont="1" applyFill="1" applyBorder="1" applyAlignment="1" applyProtection="1">
      <alignment horizontal="left" wrapText="1"/>
      <protection/>
    </xf>
    <xf numFmtId="4" fontId="16" fillId="15" borderId="0" xfId="0" applyNumberFormat="1" applyFont="1" applyFill="1" applyBorder="1" applyAlignment="1" applyProtection="1">
      <alignment horizontal="center" wrapText="1"/>
      <protection/>
    </xf>
    <xf numFmtId="4" fontId="16" fillId="15" borderId="12" xfId="0" applyNumberFormat="1" applyFont="1" applyFill="1" applyBorder="1" applyAlignment="1" applyProtection="1">
      <alignment horizontal="center" wrapText="1"/>
      <protection/>
    </xf>
    <xf numFmtId="0" fontId="16" fillId="15" borderId="26" xfId="0" applyFont="1" applyFill="1" applyBorder="1" applyAlignment="1" applyProtection="1">
      <alignment horizontal="left" wrapText="1"/>
      <protection/>
    </xf>
    <xf numFmtId="4" fontId="16" fillId="15" borderId="26" xfId="0" applyNumberFormat="1" applyFont="1" applyFill="1" applyBorder="1" applyAlignment="1" applyProtection="1">
      <alignment horizontal="center" wrapText="1"/>
      <protection/>
    </xf>
    <xf numFmtId="4" fontId="16" fillId="15" borderId="26" xfId="0" applyNumberFormat="1" applyFont="1" applyFill="1" applyBorder="1" applyAlignment="1" applyProtection="1">
      <alignment horizontal="center"/>
      <protection/>
    </xf>
    <xf numFmtId="4" fontId="16" fillId="15" borderId="32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left" wrapText="1"/>
      <protection/>
    </xf>
    <xf numFmtId="0" fontId="32" fillId="0" borderId="33" xfId="0" applyFont="1" applyFill="1" applyBorder="1" applyAlignment="1" applyProtection="1">
      <alignment horizontal="left" vertical="center" wrapText="1"/>
      <protection/>
    </xf>
    <xf numFmtId="4" fontId="21" fillId="0" borderId="33" xfId="0" applyNumberFormat="1" applyFont="1" applyFill="1" applyBorder="1" applyAlignment="1" applyProtection="1">
      <alignment horizontal="center"/>
      <protection/>
    </xf>
    <xf numFmtId="4" fontId="21" fillId="0" borderId="34" xfId="0" applyNumberFormat="1" applyFont="1" applyFill="1" applyBorder="1" applyAlignment="1" applyProtection="1">
      <alignment horizontal="center"/>
      <protection/>
    </xf>
    <xf numFmtId="0" fontId="32" fillId="15" borderId="23" xfId="0" applyFont="1" applyFill="1" applyBorder="1" applyAlignment="1" applyProtection="1">
      <alignment horizontal="left" vertical="center" wrapText="1"/>
      <protection/>
    </xf>
    <xf numFmtId="4" fontId="16" fillId="15" borderId="23" xfId="0" applyNumberFormat="1" applyFont="1" applyFill="1" applyBorder="1" applyAlignment="1" applyProtection="1">
      <alignment horizontal="center" wrapText="1"/>
      <protection/>
    </xf>
    <xf numFmtId="4" fontId="16" fillId="15" borderId="35" xfId="0" applyNumberFormat="1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4" fontId="16" fillId="15" borderId="36" xfId="0" applyNumberFormat="1" applyFont="1" applyFill="1" applyBorder="1" applyAlignment="1" applyProtection="1">
      <alignment horizontal="center" wrapText="1"/>
      <protection/>
    </xf>
    <xf numFmtId="4" fontId="16" fillId="15" borderId="37" xfId="0" applyNumberFormat="1" applyFont="1" applyFill="1" applyBorder="1" applyAlignment="1" applyProtection="1">
      <alignment horizont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15" borderId="26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16" fillId="0" borderId="38" xfId="0" applyFont="1" applyFill="1" applyBorder="1" applyAlignment="1" applyProtection="1">
      <alignment horizont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 applyProtection="1">
      <alignment horizontal="left" wrapText="1"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4" fontId="16" fillId="0" borderId="12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horizontal="center" wrapText="1"/>
      <protection/>
    </xf>
    <xf numFmtId="4" fontId="16" fillId="0" borderId="12" xfId="0" applyNumberFormat="1" applyFont="1" applyFill="1" applyBorder="1" applyAlignment="1" applyProtection="1">
      <alignment horizontal="center" wrapText="1"/>
      <protection/>
    </xf>
    <xf numFmtId="4" fontId="16" fillId="0" borderId="20" xfId="0" applyNumberFormat="1" applyFont="1" applyFill="1" applyBorder="1" applyAlignment="1" applyProtection="1">
      <alignment horizontal="center" wrapText="1"/>
      <protection/>
    </xf>
    <xf numFmtId="4" fontId="16" fillId="0" borderId="20" xfId="0" applyNumberFormat="1" applyFont="1" applyFill="1" applyBorder="1" applyAlignment="1" applyProtection="1">
      <alignment horizontal="center"/>
      <protection/>
    </xf>
    <xf numFmtId="4" fontId="16" fillId="0" borderId="21" xfId="0" applyNumberFormat="1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center" wrapText="1"/>
      <protection/>
    </xf>
    <xf numFmtId="0" fontId="21" fillId="0" borderId="18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 wrapText="1"/>
    </xf>
    <xf numFmtId="4" fontId="21" fillId="0" borderId="12" xfId="0" applyNumberFormat="1" applyFont="1" applyFill="1" applyBorder="1" applyAlignment="1">
      <alignment horizontal="right" wrapText="1"/>
    </xf>
    <xf numFmtId="0" fontId="21" fillId="0" borderId="11" xfId="0" applyFont="1" applyFill="1" applyBorder="1" applyAlignment="1">
      <alignment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wrapText="1"/>
    </xf>
    <xf numFmtId="4" fontId="21" fillId="0" borderId="20" xfId="0" applyNumberFormat="1" applyFont="1" applyFill="1" applyBorder="1" applyAlignment="1">
      <alignment horizontal="right" wrapText="1"/>
    </xf>
    <xf numFmtId="4" fontId="21" fillId="0" borderId="21" xfId="0" applyNumberFormat="1" applyFont="1" applyFill="1" applyBorder="1" applyAlignment="1">
      <alignment horizontal="right" wrapText="1"/>
    </xf>
    <xf numFmtId="0" fontId="32" fillId="0" borderId="20" xfId="0" applyFont="1" applyFill="1" applyBorder="1" applyAlignment="1">
      <alignment horizontal="center" wrapText="1"/>
    </xf>
    <xf numFmtId="0" fontId="32" fillId="0" borderId="20" xfId="0" applyFont="1" applyFill="1" applyBorder="1" applyAlignment="1">
      <alignment/>
    </xf>
    <xf numFmtId="4" fontId="21" fillId="0" borderId="20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0" fontId="16" fillId="0" borderId="28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4" fontId="21" fillId="0" borderId="12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4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 wrapText="1"/>
      <protection locked="0"/>
    </xf>
    <xf numFmtId="4" fontId="21" fillId="0" borderId="1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center" wrapText="1"/>
    </xf>
    <xf numFmtId="4" fontId="32" fillId="0" borderId="12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wrapText="1"/>
    </xf>
    <xf numFmtId="4" fontId="16" fillId="0" borderId="23" xfId="0" applyNumberFormat="1" applyFont="1" applyFill="1" applyBorder="1" applyAlignment="1">
      <alignment horizontal="center" wrapText="1"/>
    </xf>
    <xf numFmtId="4" fontId="16" fillId="0" borderId="23" xfId="0" applyNumberFormat="1" applyFont="1" applyFill="1" applyBorder="1" applyAlignment="1">
      <alignment horizontal="left" wrapText="1"/>
    </xf>
    <xf numFmtId="4" fontId="16" fillId="0" borderId="35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6" fillId="0" borderId="31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/>
    </xf>
    <xf numFmtId="4" fontId="16" fillId="0" borderId="26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left"/>
    </xf>
    <xf numFmtId="0" fontId="16" fillId="0" borderId="33" xfId="0" applyFont="1" applyFill="1" applyBorder="1" applyAlignment="1">
      <alignment wrapText="1"/>
    </xf>
    <xf numFmtId="4" fontId="21" fillId="0" borderId="33" xfId="0" applyNumberFormat="1" applyFont="1" applyFill="1" applyBorder="1" applyAlignment="1">
      <alignment horizontal="center"/>
    </xf>
    <xf numFmtId="4" fontId="21" fillId="0" borderId="33" xfId="0" applyNumberFormat="1" applyFont="1" applyFill="1" applyBorder="1" applyAlignment="1">
      <alignment/>
    </xf>
    <xf numFmtId="4" fontId="21" fillId="0" borderId="34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wrapText="1"/>
    </xf>
    <xf numFmtId="4" fontId="21" fillId="0" borderId="26" xfId="0" applyNumberFormat="1" applyFont="1" applyFill="1" applyBorder="1" applyAlignment="1">
      <alignment horizontal="center" wrapText="1"/>
    </xf>
    <xf numFmtId="4" fontId="21" fillId="0" borderId="26" xfId="0" applyNumberFormat="1" applyFont="1" applyFill="1" applyBorder="1" applyAlignment="1">
      <alignment horizontal="right" wrapText="1"/>
    </xf>
    <xf numFmtId="4" fontId="21" fillId="0" borderId="3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alignment wrapText="1"/>
      <protection locked="0"/>
    </xf>
    <xf numFmtId="4" fontId="21" fillId="0" borderId="26" xfId="0" applyNumberFormat="1" applyFont="1" applyFill="1" applyBorder="1" applyAlignment="1" applyProtection="1">
      <alignment horizontal="center" wrapText="1"/>
      <protection locked="0"/>
    </xf>
    <xf numFmtId="4" fontId="21" fillId="0" borderId="26" xfId="0" applyNumberFormat="1" applyFont="1" applyFill="1" applyBorder="1" applyAlignment="1" applyProtection="1">
      <alignment horizontal="right" wrapText="1"/>
      <protection locked="0"/>
    </xf>
    <xf numFmtId="4" fontId="21" fillId="0" borderId="32" xfId="0" applyNumberFormat="1" applyFont="1" applyFill="1" applyBorder="1" applyAlignment="1" applyProtection="1">
      <alignment horizontal="center" wrapText="1"/>
      <protection locked="0"/>
    </xf>
    <xf numFmtId="4" fontId="21" fillId="0" borderId="0" xfId="0" applyNumberFormat="1" applyFont="1" applyFill="1" applyBorder="1" applyAlignment="1">
      <alignment horizontal="left" wrapText="1"/>
    </xf>
    <xf numFmtId="4" fontId="16" fillId="0" borderId="23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/>
    </xf>
    <xf numFmtId="4" fontId="16" fillId="0" borderId="3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wrapText="1"/>
    </xf>
    <xf numFmtId="4" fontId="16" fillId="0" borderId="26" xfId="0" applyNumberFormat="1" applyFont="1" applyFill="1" applyBorder="1" applyAlignment="1">
      <alignment/>
    </xf>
    <xf numFmtId="0" fontId="32" fillId="0" borderId="33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 wrapText="1"/>
    </xf>
    <xf numFmtId="4" fontId="16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12" borderId="39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wrapText="1"/>
    </xf>
    <xf numFmtId="0" fontId="23" fillId="12" borderId="2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wrapText="1"/>
    </xf>
    <xf numFmtId="0" fontId="29" fillId="12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2" fontId="16" fillId="0" borderId="33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16" fillId="15" borderId="11" xfId="0" applyFont="1" applyFill="1" applyBorder="1" applyAlignment="1" applyProtection="1">
      <alignment horizontal="center" vertical="center" wrapText="1"/>
      <protection/>
    </xf>
    <xf numFmtId="0" fontId="16" fillId="0" borderId="40" xfId="0" applyFont="1" applyFill="1" applyBorder="1" applyAlignment="1">
      <alignment horizontal="left" vertical="center" wrapText="1"/>
    </xf>
    <xf numFmtId="0" fontId="16" fillId="15" borderId="31" xfId="0" applyFont="1" applyFill="1" applyBorder="1" applyAlignment="1" applyProtection="1">
      <alignment horizontal="center" vertical="center" wrapText="1"/>
      <protection/>
    </xf>
    <xf numFmtId="0" fontId="32" fillId="0" borderId="42" xfId="0" applyFont="1" applyFill="1" applyBorder="1" applyAlignment="1" applyProtection="1">
      <alignment horizontal="center" vertical="center" wrapText="1"/>
      <protection/>
    </xf>
    <xf numFmtId="0" fontId="16" fillId="15" borderId="38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15" borderId="22" xfId="0" applyFont="1" applyFill="1" applyBorder="1" applyAlignment="1" applyProtection="1">
      <alignment horizontal="center" vertical="center" wrapText="1"/>
      <protection/>
    </xf>
    <xf numFmtId="0" fontId="16" fillId="15" borderId="25" xfId="0" applyFont="1" applyFill="1" applyBorder="1" applyAlignment="1" applyProtection="1">
      <alignment horizontal="center" vertical="center" wrapText="1"/>
      <protection/>
    </xf>
    <xf numFmtId="0" fontId="16" fillId="15" borderId="38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>
      <alignment horizontal="left" vertical="top" wrapText="1"/>
    </xf>
    <xf numFmtId="0" fontId="16" fillId="15" borderId="11" xfId="0" applyFont="1" applyFill="1" applyBorder="1" applyAlignment="1" applyProtection="1">
      <alignment horizontal="center" wrapText="1"/>
      <protection/>
    </xf>
    <xf numFmtId="0" fontId="32" fillId="0" borderId="11" xfId="0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>
      <alignment horizontal="right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wrapText="1"/>
    </xf>
    <xf numFmtId="0" fontId="32" fillId="0" borderId="38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wrapText="1"/>
    </xf>
  </cellXfs>
  <cellStyles count="25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Neutral 1" xfId="28"/>
    <cellStyle name="Normale_All X - risultato d'amministrazione e fondo pluriennale nel 2014 (2)" xfId="29"/>
    <cellStyle name="Note 1" xfId="30"/>
    <cellStyle name="Percent" xfId="31"/>
    <cellStyle name="Senza nome1" xfId="32"/>
    <cellStyle name="Senza nome2" xfId="33"/>
    <cellStyle name="Status 1" xfId="34"/>
    <cellStyle name="Text 1" xfId="35"/>
    <cellStyle name="Currency" xfId="36"/>
    <cellStyle name="Currency [0]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0"/>
  <sheetViews>
    <sheetView tabSelected="1" workbookViewId="0" topLeftCell="A1">
      <selection activeCell="B81" sqref="B81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20.28125" style="3" customWidth="1"/>
    <col min="4" max="4" width="13.28125" style="4" customWidth="1"/>
    <col min="5" max="5" width="13.140625" style="4" customWidth="1"/>
    <col min="6" max="6" width="13.57421875" style="4" customWidth="1"/>
  </cols>
  <sheetData>
    <row r="1" spans="1:6" ht="39.75" customHeight="1">
      <c r="A1" s="584" t="s">
        <v>0</v>
      </c>
      <c r="B1" s="584"/>
      <c r="C1" s="584"/>
      <c r="D1" s="584"/>
      <c r="E1" s="584"/>
      <c r="F1" s="584"/>
    </row>
    <row r="2" spans="1:6" ht="42.75" customHeight="1">
      <c r="A2" s="585" t="s">
        <v>499</v>
      </c>
      <c r="B2" s="585"/>
      <c r="C2" s="585"/>
      <c r="D2" s="585"/>
      <c r="E2" s="585"/>
      <c r="F2" s="585"/>
    </row>
    <row r="3" spans="1:6" ht="45" customHeight="1">
      <c r="A3" s="586" t="s">
        <v>1</v>
      </c>
      <c r="B3" s="586"/>
      <c r="C3" s="586"/>
      <c r="D3" s="586"/>
      <c r="E3" s="586"/>
      <c r="F3" s="586"/>
    </row>
    <row r="4" spans="1:6" ht="21" customHeight="1">
      <c r="A4" s="5"/>
      <c r="B4" s="6"/>
      <c r="C4" s="7"/>
      <c r="D4" s="8"/>
      <c r="E4" s="8"/>
      <c r="F4" s="8"/>
    </row>
    <row r="5" spans="1:6" ht="37.5" customHeight="1">
      <c r="A5" s="9" t="s">
        <v>2</v>
      </c>
      <c r="B5" s="10" t="s">
        <v>3</v>
      </c>
      <c r="C5" s="11"/>
      <c r="D5" s="12" t="s">
        <v>4</v>
      </c>
      <c r="E5" s="12" t="s">
        <v>494</v>
      </c>
      <c r="F5" s="12" t="s">
        <v>500</v>
      </c>
    </row>
    <row r="6" spans="1:6" ht="31.5" customHeight="1">
      <c r="A6" s="13" t="s">
        <v>5</v>
      </c>
      <c r="B6" s="14" t="s">
        <v>6</v>
      </c>
      <c r="C6" s="15" t="s">
        <v>7</v>
      </c>
      <c r="D6" s="16">
        <v>0</v>
      </c>
      <c r="E6" s="16">
        <v>0</v>
      </c>
      <c r="F6" s="16">
        <v>0</v>
      </c>
    </row>
    <row r="7" spans="1:6" ht="22.5" customHeight="1">
      <c r="A7" s="13" t="s">
        <v>8</v>
      </c>
      <c r="B7" s="14" t="s">
        <v>9</v>
      </c>
      <c r="C7" s="15" t="s">
        <v>7</v>
      </c>
      <c r="D7" s="16">
        <v>0</v>
      </c>
      <c r="E7" s="16">
        <v>0</v>
      </c>
      <c r="F7" s="16">
        <v>0</v>
      </c>
    </row>
    <row r="8" spans="1:6" ht="13.5" customHeight="1">
      <c r="A8" s="13" t="s">
        <v>10</v>
      </c>
      <c r="B8" s="14" t="s">
        <v>11</v>
      </c>
      <c r="C8" s="15" t="s">
        <v>7</v>
      </c>
      <c r="D8" s="16">
        <v>0</v>
      </c>
      <c r="E8" s="16"/>
      <c r="F8" s="16"/>
    </row>
    <row r="9" spans="1:6" ht="24.75" customHeight="1">
      <c r="A9" s="13" t="s">
        <v>12</v>
      </c>
      <c r="B9" s="14" t="s">
        <v>13</v>
      </c>
      <c r="C9" s="15" t="s">
        <v>7</v>
      </c>
      <c r="D9" s="16">
        <v>0</v>
      </c>
      <c r="E9" s="17"/>
      <c r="F9" s="17"/>
    </row>
    <row r="10" spans="1:6" ht="13.5" customHeight="1">
      <c r="A10" s="13" t="s">
        <v>14</v>
      </c>
      <c r="B10" s="14" t="s">
        <v>495</v>
      </c>
      <c r="C10" s="18" t="s">
        <v>15</v>
      </c>
      <c r="D10" s="16">
        <v>0</v>
      </c>
      <c r="E10" s="17"/>
      <c r="F10" s="17"/>
    </row>
    <row r="11" spans="1:6" ht="10.5" customHeight="1">
      <c r="A11" s="587" t="s">
        <v>16</v>
      </c>
      <c r="B11" s="587"/>
      <c r="C11" s="587"/>
      <c r="D11" s="587"/>
      <c r="E11" s="587"/>
      <c r="F11" s="587"/>
    </row>
    <row r="12" spans="1:6" ht="6" customHeight="1">
      <c r="A12" s="587"/>
      <c r="B12" s="587"/>
      <c r="C12" s="587"/>
      <c r="D12" s="587"/>
      <c r="E12" s="587"/>
      <c r="F12" s="587"/>
    </row>
    <row r="13" spans="1:6" ht="27" customHeight="1">
      <c r="A13" s="19">
        <v>20101</v>
      </c>
      <c r="B13" s="19" t="s">
        <v>17</v>
      </c>
      <c r="C13" s="20"/>
      <c r="D13" s="21"/>
      <c r="E13" s="21"/>
      <c r="F13" s="21"/>
    </row>
    <row r="14" spans="1:6" ht="15" customHeight="1">
      <c r="A14" s="22">
        <v>2010101</v>
      </c>
      <c r="B14" s="22" t="s">
        <v>18</v>
      </c>
      <c r="C14" s="20"/>
      <c r="D14" s="16"/>
      <c r="E14" s="21"/>
      <c r="F14" s="21"/>
    </row>
    <row r="15" spans="1:6" ht="17.25" customHeight="1">
      <c r="A15" s="23">
        <v>211100</v>
      </c>
      <c r="B15" s="24" t="s">
        <v>18</v>
      </c>
      <c r="C15" s="25" t="s">
        <v>19</v>
      </c>
      <c r="D15" s="16">
        <v>0</v>
      </c>
      <c r="E15" s="21">
        <v>0</v>
      </c>
      <c r="F15" s="21">
        <v>0</v>
      </c>
    </row>
    <row r="16" spans="1:6" ht="12.75" customHeight="1">
      <c r="A16" s="26"/>
      <c r="B16" s="27"/>
      <c r="C16" s="25" t="s">
        <v>20</v>
      </c>
      <c r="D16" s="16">
        <v>0</v>
      </c>
      <c r="E16" s="21"/>
      <c r="F16" s="21"/>
    </row>
    <row r="17" spans="1:6" ht="12.75" customHeight="1">
      <c r="A17" s="28">
        <v>130</v>
      </c>
      <c r="B17" s="29" t="s">
        <v>21</v>
      </c>
      <c r="C17" s="25"/>
      <c r="D17" s="16"/>
      <c r="E17" s="21"/>
      <c r="F17" s="21"/>
    </row>
    <row r="18" spans="1:6" ht="12.75" customHeight="1">
      <c r="A18" s="30"/>
      <c r="B18" s="29"/>
      <c r="C18" s="25"/>
      <c r="D18" s="16"/>
      <c r="E18" s="21"/>
      <c r="F18" s="21"/>
    </row>
    <row r="19" spans="1:6" ht="12.75" customHeight="1">
      <c r="A19" s="22">
        <v>2010102</v>
      </c>
      <c r="B19" s="22" t="s">
        <v>22</v>
      </c>
      <c r="C19" s="25"/>
      <c r="D19" s="16"/>
      <c r="E19" s="31"/>
      <c r="F19" s="31"/>
    </row>
    <row r="20" spans="1:6" ht="12.75" customHeight="1">
      <c r="A20" s="32">
        <v>211200</v>
      </c>
      <c r="B20" s="33" t="s">
        <v>23</v>
      </c>
      <c r="C20" s="25" t="s">
        <v>19</v>
      </c>
      <c r="D20" s="16">
        <v>0</v>
      </c>
      <c r="E20" s="16">
        <v>0</v>
      </c>
      <c r="F20" s="16">
        <v>0</v>
      </c>
    </row>
    <row r="21" spans="1:6" ht="12.75" customHeight="1">
      <c r="A21" s="30"/>
      <c r="B21" s="29"/>
      <c r="C21" s="25" t="s">
        <v>20</v>
      </c>
      <c r="D21" s="16">
        <v>0</v>
      </c>
      <c r="E21" s="21"/>
      <c r="F21" s="21"/>
    </row>
    <row r="22" spans="1:6" ht="12.75" customHeight="1">
      <c r="A22" s="28">
        <v>110</v>
      </c>
      <c r="B22" s="29" t="s">
        <v>24</v>
      </c>
      <c r="C22" s="25"/>
      <c r="D22" s="16"/>
      <c r="E22" s="21"/>
      <c r="F22" s="21"/>
    </row>
    <row r="23" spans="1:6" ht="12.75" customHeight="1">
      <c r="A23" s="30"/>
      <c r="B23" s="29"/>
      <c r="C23" s="25"/>
      <c r="D23" s="16"/>
      <c r="E23" s="21"/>
      <c r="F23" s="21"/>
    </row>
    <row r="24" spans="1:6" ht="12.75" customHeight="1">
      <c r="A24" s="32">
        <v>211210</v>
      </c>
      <c r="B24" s="33" t="s">
        <v>25</v>
      </c>
      <c r="C24" s="25" t="s">
        <v>19</v>
      </c>
      <c r="D24" s="16">
        <v>0</v>
      </c>
      <c r="E24" s="16">
        <v>0</v>
      </c>
      <c r="F24" s="16">
        <v>0</v>
      </c>
    </row>
    <row r="25" spans="1:6" ht="12.75" customHeight="1">
      <c r="A25" s="34"/>
      <c r="B25" s="35"/>
      <c r="C25" s="25" t="s">
        <v>20</v>
      </c>
      <c r="D25" s="16">
        <v>0</v>
      </c>
      <c r="E25" s="21"/>
      <c r="F25" s="21"/>
    </row>
    <row r="26" spans="1:6" ht="12.75" customHeight="1">
      <c r="A26" s="28">
        <v>105</v>
      </c>
      <c r="B26" s="29" t="s">
        <v>26</v>
      </c>
      <c r="C26" s="25"/>
      <c r="D26" s="16"/>
      <c r="E26" s="21"/>
      <c r="F26" s="21"/>
    </row>
    <row r="27" spans="1:6" ht="12.75" customHeight="1">
      <c r="A27" s="28"/>
      <c r="B27" s="29"/>
      <c r="C27" s="25"/>
      <c r="D27" s="16"/>
      <c r="E27" s="21"/>
      <c r="F27" s="21"/>
    </row>
    <row r="28" spans="1:6" ht="12.75" customHeight="1">
      <c r="A28" s="28">
        <v>115</v>
      </c>
      <c r="B28" s="29" t="s">
        <v>27</v>
      </c>
      <c r="C28" s="25"/>
      <c r="D28" s="16"/>
      <c r="E28" s="21"/>
      <c r="F28" s="21"/>
    </row>
    <row r="29" spans="1:6" ht="12.75" customHeight="1">
      <c r="A29" s="30"/>
      <c r="B29" s="29"/>
      <c r="C29" s="25"/>
      <c r="D29" s="16"/>
      <c r="E29" s="21"/>
      <c r="F29" s="21"/>
    </row>
    <row r="30" spans="1:6" ht="12.75" customHeight="1">
      <c r="A30" s="32">
        <v>211220</v>
      </c>
      <c r="B30" s="33" t="s">
        <v>28</v>
      </c>
      <c r="C30" s="25" t="s">
        <v>19</v>
      </c>
      <c r="D30" s="16">
        <v>0</v>
      </c>
      <c r="E30" s="21">
        <v>0</v>
      </c>
      <c r="F30" s="21">
        <v>0</v>
      </c>
    </row>
    <row r="31" spans="1:6" ht="12.75" customHeight="1">
      <c r="A31" s="32"/>
      <c r="B31" s="33"/>
      <c r="C31" s="25" t="s">
        <v>20</v>
      </c>
      <c r="D31" s="16">
        <v>0</v>
      </c>
      <c r="E31" s="21"/>
      <c r="F31" s="21"/>
    </row>
    <row r="32" spans="1:6" ht="12.75" customHeight="1">
      <c r="A32" s="30"/>
      <c r="B32" s="29"/>
      <c r="C32" s="25"/>
      <c r="D32" s="16"/>
      <c r="E32" s="21"/>
      <c r="F32" s="21"/>
    </row>
    <row r="33" spans="1:6" ht="12.75" customHeight="1">
      <c r="A33" s="28">
        <v>117</v>
      </c>
      <c r="B33" s="29" t="s">
        <v>29</v>
      </c>
      <c r="C33" s="25"/>
      <c r="D33" s="16"/>
      <c r="E33" s="21"/>
      <c r="F33" s="21"/>
    </row>
    <row r="34" spans="1:6" ht="12.75" customHeight="1">
      <c r="A34" s="30"/>
      <c r="B34" s="29"/>
      <c r="C34" s="25"/>
      <c r="D34" s="16"/>
      <c r="E34" s="21"/>
      <c r="F34" s="21"/>
    </row>
    <row r="35" spans="1:6" ht="12.75" customHeight="1">
      <c r="A35" s="36">
        <v>211230</v>
      </c>
      <c r="B35" s="37" t="s">
        <v>30</v>
      </c>
      <c r="C35" s="25" t="s">
        <v>19</v>
      </c>
      <c r="D35" s="16">
        <v>0</v>
      </c>
      <c r="E35" s="21">
        <v>0</v>
      </c>
      <c r="F35" s="21">
        <v>0</v>
      </c>
    </row>
    <row r="36" spans="1:6" ht="12.75" customHeight="1">
      <c r="A36" s="30"/>
      <c r="B36" s="29"/>
      <c r="C36" s="25" t="s">
        <v>20</v>
      </c>
      <c r="D36" s="16">
        <v>0</v>
      </c>
      <c r="E36" s="21"/>
      <c r="F36" s="21"/>
    </row>
    <row r="37" spans="1:6" ht="12.75" customHeight="1">
      <c r="A37" s="30"/>
      <c r="B37" s="29"/>
      <c r="C37" s="25"/>
      <c r="D37" s="16"/>
      <c r="E37" s="21"/>
      <c r="F37" s="21"/>
    </row>
    <row r="38" spans="1:6" ht="30" customHeight="1">
      <c r="A38" s="38">
        <v>160</v>
      </c>
      <c r="B38" s="39" t="s">
        <v>31</v>
      </c>
      <c r="C38" s="25"/>
      <c r="D38" s="16"/>
      <c r="E38" s="21"/>
      <c r="F38" s="21"/>
    </row>
    <row r="39" spans="1:6" ht="12.75" customHeight="1">
      <c r="A39" s="30"/>
      <c r="B39" s="29"/>
      <c r="C39" s="25"/>
      <c r="D39" s="16"/>
      <c r="E39" s="21"/>
      <c r="F39" s="21"/>
    </row>
    <row r="40" spans="1:6" ht="12.75" customHeight="1">
      <c r="A40" s="32">
        <v>211240</v>
      </c>
      <c r="B40" s="33" t="s">
        <v>32</v>
      </c>
      <c r="C40" s="25" t="s">
        <v>19</v>
      </c>
      <c r="D40" s="16">
        <v>0</v>
      </c>
      <c r="E40" s="21">
        <v>0</v>
      </c>
      <c r="F40" s="21">
        <v>0</v>
      </c>
    </row>
    <row r="41" spans="1:6" ht="12.75" customHeight="1">
      <c r="A41" s="30"/>
      <c r="B41" s="29"/>
      <c r="C41" s="25" t="s">
        <v>20</v>
      </c>
      <c r="D41" s="16">
        <v>0</v>
      </c>
      <c r="E41" s="21"/>
      <c r="F41" s="21"/>
    </row>
    <row r="42" spans="1:6" ht="12.75" customHeight="1">
      <c r="A42" s="30"/>
      <c r="B42" s="29"/>
      <c r="C42" s="25"/>
      <c r="D42" s="16"/>
      <c r="E42" s="21"/>
      <c r="F42" s="21"/>
    </row>
    <row r="43" spans="1:6" ht="12.75" customHeight="1">
      <c r="A43" s="32">
        <v>211250</v>
      </c>
      <c r="B43" s="33" t="s">
        <v>33</v>
      </c>
      <c r="C43" s="25" t="s">
        <v>19</v>
      </c>
      <c r="D43" s="16">
        <v>0</v>
      </c>
      <c r="E43" s="21">
        <v>0</v>
      </c>
      <c r="F43" s="21">
        <v>0</v>
      </c>
    </row>
    <row r="44" spans="1:6" ht="12.75" customHeight="1">
      <c r="A44" s="30"/>
      <c r="B44" s="29"/>
      <c r="C44" s="25" t="s">
        <v>20</v>
      </c>
      <c r="D44" s="16">
        <v>0</v>
      </c>
      <c r="E44" s="21"/>
      <c r="F44" s="21"/>
    </row>
    <row r="45" spans="1:6" ht="12.75" customHeight="1">
      <c r="A45" s="30"/>
      <c r="B45" s="29"/>
      <c r="C45" s="25"/>
      <c r="D45" s="16"/>
      <c r="E45" s="21"/>
      <c r="F45" s="21"/>
    </row>
    <row r="46" spans="1:6" ht="15.75" customHeight="1">
      <c r="A46" s="38">
        <v>120</v>
      </c>
      <c r="B46" s="39" t="s">
        <v>34</v>
      </c>
      <c r="C46" s="25"/>
      <c r="D46" s="16"/>
      <c r="E46" s="21"/>
      <c r="F46" s="21"/>
    </row>
    <row r="47" spans="1:6" ht="12.75" customHeight="1">
      <c r="A47" s="30"/>
      <c r="B47" s="29"/>
      <c r="C47" s="25"/>
      <c r="D47" s="16"/>
      <c r="E47" s="21"/>
      <c r="F47" s="21"/>
    </row>
    <row r="48" spans="1:6" ht="12.75" customHeight="1">
      <c r="A48" s="28">
        <v>125</v>
      </c>
      <c r="B48" s="29" t="s">
        <v>35</v>
      </c>
      <c r="C48" s="25"/>
      <c r="D48" s="16"/>
      <c r="E48" s="21"/>
      <c r="F48" s="21"/>
    </row>
    <row r="49" spans="1:6" ht="12.75" customHeight="1">
      <c r="A49" s="30"/>
      <c r="B49" s="29"/>
      <c r="C49" s="25"/>
      <c r="D49" s="16"/>
      <c r="E49" s="21"/>
      <c r="F49" s="21"/>
    </row>
    <row r="50" spans="1:6" ht="12.75" customHeight="1">
      <c r="A50" s="32">
        <v>211260</v>
      </c>
      <c r="B50" s="29" t="s">
        <v>36</v>
      </c>
      <c r="C50" s="25" t="s">
        <v>19</v>
      </c>
      <c r="D50" s="16">
        <v>0</v>
      </c>
      <c r="E50" s="21">
        <v>0</v>
      </c>
      <c r="F50" s="21">
        <v>0</v>
      </c>
    </row>
    <row r="51" spans="1:6" ht="12.75" customHeight="1">
      <c r="A51" s="30"/>
      <c r="B51" s="29"/>
      <c r="C51" s="25" t="s">
        <v>20</v>
      </c>
      <c r="D51" s="16">
        <v>0</v>
      </c>
      <c r="E51" s="21"/>
      <c r="F51" s="21"/>
    </row>
    <row r="52" spans="1:6" ht="12.75" customHeight="1">
      <c r="A52" s="30"/>
      <c r="B52" s="29"/>
      <c r="C52" s="25"/>
      <c r="D52" s="16"/>
      <c r="E52" s="21"/>
      <c r="F52" s="21"/>
    </row>
    <row r="53" spans="1:6" ht="30" customHeight="1">
      <c r="A53" s="38">
        <v>116</v>
      </c>
      <c r="B53" s="39" t="s">
        <v>37</v>
      </c>
      <c r="C53" s="25"/>
      <c r="D53" s="16"/>
      <c r="E53" s="21"/>
      <c r="F53" s="21"/>
    </row>
    <row r="54" spans="1:6" ht="12.75" customHeight="1">
      <c r="A54" s="32"/>
      <c r="B54" s="33"/>
      <c r="C54" s="25"/>
      <c r="D54" s="16"/>
      <c r="E54" s="21"/>
      <c r="F54" s="21"/>
    </row>
    <row r="55" spans="1:6" ht="12.75" customHeight="1">
      <c r="A55" s="32">
        <v>211270</v>
      </c>
      <c r="B55" s="29" t="s">
        <v>38</v>
      </c>
      <c r="C55" s="25" t="s">
        <v>19</v>
      </c>
      <c r="D55" s="16">
        <v>0</v>
      </c>
      <c r="E55" s="21">
        <v>0</v>
      </c>
      <c r="F55" s="21">
        <v>0</v>
      </c>
    </row>
    <row r="56" spans="1:6" ht="15" customHeight="1">
      <c r="A56" s="32"/>
      <c r="B56" s="40"/>
      <c r="C56" s="25" t="s">
        <v>20</v>
      </c>
      <c r="D56" s="16">
        <v>0</v>
      </c>
      <c r="E56" s="21"/>
      <c r="F56" s="21"/>
    </row>
    <row r="57" spans="1:6" ht="36" customHeight="1">
      <c r="A57" s="41" t="s">
        <v>39</v>
      </c>
      <c r="B57" s="41" t="s">
        <v>40</v>
      </c>
      <c r="C57" s="42"/>
      <c r="D57" s="43"/>
      <c r="E57" s="43"/>
      <c r="F57" s="43"/>
    </row>
    <row r="58" spans="1:6" ht="15" customHeight="1">
      <c r="A58" s="33"/>
      <c r="B58" s="33"/>
      <c r="C58" s="25"/>
      <c r="D58" s="44"/>
      <c r="E58" s="21"/>
      <c r="F58" s="21"/>
    </row>
    <row r="59" spans="1:6" ht="12.75" customHeight="1">
      <c r="A59" s="45">
        <v>2010201</v>
      </c>
      <c r="B59" s="45" t="s">
        <v>41</v>
      </c>
      <c r="C59" s="25"/>
      <c r="D59" s="21"/>
      <c r="E59" s="21"/>
      <c r="F59" s="21"/>
    </row>
    <row r="60" spans="1:6" ht="16.5" customHeight="1">
      <c r="A60" s="32">
        <v>212100</v>
      </c>
      <c r="B60" s="29" t="s">
        <v>42</v>
      </c>
      <c r="C60" s="25" t="s">
        <v>19</v>
      </c>
      <c r="D60" s="16">
        <v>0</v>
      </c>
      <c r="E60" s="16">
        <v>0</v>
      </c>
      <c r="F60" s="16">
        <v>0</v>
      </c>
    </row>
    <row r="61" spans="1:6" ht="12.75" customHeight="1">
      <c r="A61" s="33"/>
      <c r="B61" s="40"/>
      <c r="C61" s="25" t="s">
        <v>20</v>
      </c>
      <c r="D61" s="16">
        <v>0</v>
      </c>
      <c r="E61" s="21"/>
      <c r="F61" s="21"/>
    </row>
    <row r="62" spans="1:6" ht="12.75" customHeight="1">
      <c r="A62" s="33"/>
      <c r="B62" s="40"/>
      <c r="C62" s="25"/>
      <c r="D62" s="21"/>
      <c r="E62" s="21"/>
      <c r="F62" s="21"/>
    </row>
    <row r="63" spans="1:6" ht="27" customHeight="1">
      <c r="A63" s="46">
        <v>155</v>
      </c>
      <c r="B63" s="39" t="s">
        <v>43</v>
      </c>
      <c r="C63" s="25"/>
      <c r="D63" s="21"/>
      <c r="E63" s="21"/>
      <c r="F63" s="21"/>
    </row>
    <row r="64" spans="1:6" ht="12.75" customHeight="1">
      <c r="A64" s="47"/>
      <c r="B64" s="29"/>
      <c r="C64" s="25"/>
      <c r="D64" s="21"/>
      <c r="E64" s="21"/>
      <c r="F64" s="21"/>
    </row>
    <row r="65" spans="1:6" ht="33" customHeight="1">
      <c r="A65" s="41" t="s">
        <v>44</v>
      </c>
      <c r="B65" s="41" t="s">
        <v>45</v>
      </c>
      <c r="C65" s="42"/>
      <c r="D65" s="48"/>
      <c r="E65" s="48"/>
      <c r="F65" s="48"/>
    </row>
    <row r="66" spans="1:6" ht="12.75" customHeight="1">
      <c r="A66" s="45">
        <v>2010301</v>
      </c>
      <c r="B66" s="45" t="s">
        <v>46</v>
      </c>
      <c r="C66" s="25"/>
      <c r="D66" s="21"/>
      <c r="E66" s="21"/>
      <c r="F66" s="21"/>
    </row>
    <row r="67" spans="1:6" ht="12.75" customHeight="1">
      <c r="A67" s="32">
        <v>213100</v>
      </c>
      <c r="B67" s="33" t="s">
        <v>46</v>
      </c>
      <c r="C67" s="25" t="s">
        <v>19</v>
      </c>
      <c r="D67" s="21">
        <v>0</v>
      </c>
      <c r="E67" s="21">
        <v>0</v>
      </c>
      <c r="F67" s="21">
        <v>0</v>
      </c>
    </row>
    <row r="68" spans="1:6" ht="12.75" customHeight="1">
      <c r="A68" s="49"/>
      <c r="B68" s="33"/>
      <c r="C68" s="25" t="s">
        <v>20</v>
      </c>
      <c r="D68" s="21">
        <v>0</v>
      </c>
      <c r="E68" s="21"/>
      <c r="F68" s="21"/>
    </row>
    <row r="69" spans="1:6" ht="9.75" customHeight="1">
      <c r="A69" s="49"/>
      <c r="B69" s="33"/>
      <c r="C69" s="25"/>
      <c r="D69" s="21"/>
      <c r="E69" s="21"/>
      <c r="F69" s="21"/>
    </row>
    <row r="70" spans="1:6" ht="12.75" customHeight="1">
      <c r="A70" s="50">
        <v>2010302</v>
      </c>
      <c r="B70" s="45" t="s">
        <v>47</v>
      </c>
      <c r="C70" s="51"/>
      <c r="D70" s="21"/>
      <c r="E70" s="21"/>
      <c r="F70" s="21"/>
    </row>
    <row r="71" spans="1:6" ht="12.75" customHeight="1">
      <c r="A71" s="32">
        <v>213200</v>
      </c>
      <c r="B71" s="33" t="s">
        <v>47</v>
      </c>
      <c r="C71" s="25" t="s">
        <v>19</v>
      </c>
      <c r="D71" s="16">
        <v>0</v>
      </c>
      <c r="E71" s="16">
        <v>0</v>
      </c>
      <c r="F71" s="16">
        <v>0</v>
      </c>
    </row>
    <row r="72" spans="1:6" ht="12.75" customHeight="1">
      <c r="A72" s="49"/>
      <c r="B72" s="33"/>
      <c r="C72" s="25" t="s">
        <v>20</v>
      </c>
      <c r="D72" s="16">
        <v>0</v>
      </c>
      <c r="E72" s="21"/>
      <c r="F72" s="21"/>
    </row>
    <row r="73" spans="1:6" ht="12.75" customHeight="1">
      <c r="A73" s="52">
        <v>175</v>
      </c>
      <c r="B73" s="33" t="s">
        <v>48</v>
      </c>
      <c r="C73" s="25"/>
      <c r="D73" s="16"/>
      <c r="E73" s="16"/>
      <c r="F73" s="16"/>
    </row>
    <row r="74" spans="1:6" ht="12.75" customHeight="1">
      <c r="A74" s="49"/>
      <c r="B74" s="33"/>
      <c r="C74" s="25"/>
      <c r="D74" s="21"/>
      <c r="E74" s="21"/>
      <c r="F74" s="21"/>
    </row>
    <row r="75" spans="1:6" ht="28.5" customHeight="1">
      <c r="A75" s="41">
        <v>20104</v>
      </c>
      <c r="B75" s="41" t="s">
        <v>49</v>
      </c>
      <c r="C75" s="42"/>
      <c r="D75" s="48"/>
      <c r="E75" s="48"/>
      <c r="F75" s="48"/>
    </row>
    <row r="76" spans="1:6" ht="17.25" customHeight="1">
      <c r="A76" s="45">
        <v>2010401</v>
      </c>
      <c r="B76" s="45" t="s">
        <v>50</v>
      </c>
      <c r="C76" s="25"/>
      <c r="D76" s="21"/>
      <c r="E76" s="21"/>
      <c r="F76" s="21"/>
    </row>
    <row r="77" spans="1:6" ht="12.75" customHeight="1">
      <c r="A77" s="32">
        <v>214100</v>
      </c>
      <c r="B77" s="33" t="s">
        <v>51</v>
      </c>
      <c r="C77" s="25" t="s">
        <v>19</v>
      </c>
      <c r="D77" s="21">
        <v>0</v>
      </c>
      <c r="E77" s="21">
        <v>0</v>
      </c>
      <c r="F77" s="21">
        <v>0</v>
      </c>
    </row>
    <row r="78" spans="1:6" ht="12.75" customHeight="1">
      <c r="A78" s="53"/>
      <c r="B78" s="33"/>
      <c r="C78" s="25" t="s">
        <v>20</v>
      </c>
      <c r="D78" s="21">
        <v>0</v>
      </c>
      <c r="E78" s="21"/>
      <c r="F78" s="21"/>
    </row>
    <row r="79" spans="1:6" ht="42" customHeight="1">
      <c r="A79" s="41">
        <v>20105</v>
      </c>
      <c r="B79" s="41" t="s">
        <v>52</v>
      </c>
      <c r="C79" s="54"/>
      <c r="D79" s="48"/>
      <c r="E79" s="48"/>
      <c r="F79" s="48"/>
    </row>
    <row r="80" spans="1:6" ht="12.75" customHeight="1">
      <c r="A80" s="45">
        <v>2010501</v>
      </c>
      <c r="B80" s="45" t="s">
        <v>53</v>
      </c>
      <c r="C80" s="25"/>
      <c r="D80" s="21"/>
      <c r="E80" s="21"/>
      <c r="F80" s="21"/>
    </row>
    <row r="81" spans="1:6" ht="12.75" customHeight="1">
      <c r="A81" s="36">
        <v>215100</v>
      </c>
      <c r="B81" s="37" t="s">
        <v>54</v>
      </c>
      <c r="C81" s="25" t="s">
        <v>19</v>
      </c>
      <c r="D81" s="21">
        <v>0</v>
      </c>
      <c r="E81" s="21">
        <v>0</v>
      </c>
      <c r="F81" s="21">
        <v>0</v>
      </c>
    </row>
    <row r="82" spans="1:6" ht="12.75" customHeight="1">
      <c r="A82" s="33"/>
      <c r="B82" s="33"/>
      <c r="C82" s="25" t="s">
        <v>20</v>
      </c>
      <c r="D82" s="21">
        <v>0</v>
      </c>
      <c r="E82" s="21"/>
      <c r="F82" s="21"/>
    </row>
    <row r="83" spans="1:6" ht="12" customHeight="1">
      <c r="A83" s="590"/>
      <c r="B83" s="55" t="s">
        <v>55</v>
      </c>
      <c r="C83" s="56"/>
      <c r="D83" s="57"/>
      <c r="E83" s="57"/>
      <c r="F83" s="57"/>
    </row>
    <row r="84" spans="1:6" ht="13.5" customHeight="1">
      <c r="A84" s="590"/>
      <c r="B84" s="58" t="s">
        <v>56</v>
      </c>
      <c r="C84" s="59" t="s">
        <v>19</v>
      </c>
      <c r="D84" s="60">
        <f>D15+D20+D24+D30+D35+D40+D43+D50+D55+D60+D67+D71+D77+D81</f>
        <v>0</v>
      </c>
      <c r="E84" s="60">
        <f>E15+E20+E24+E30+E35+E40+E43+E50+E55+E60+E67+E71+E77+E81</f>
        <v>0</v>
      </c>
      <c r="F84" s="60">
        <f>F15+F20+F24+F30+F35+F40+F43+F50+F55+F60+F67+F71+F77+F81</f>
        <v>0</v>
      </c>
    </row>
    <row r="85" spans="1:6" ht="12" customHeight="1">
      <c r="A85" s="590"/>
      <c r="B85" s="61"/>
      <c r="C85" s="62" t="s">
        <v>20</v>
      </c>
      <c r="D85" s="63">
        <f>D16+D21+D25+D31+D36+D41+D44+D51+D56+D61+D68+D72+D78+D82</f>
        <v>0</v>
      </c>
      <c r="E85" s="63"/>
      <c r="F85" s="63"/>
    </row>
    <row r="86" spans="1:6" ht="15" customHeight="1">
      <c r="A86" s="64"/>
      <c r="B86" s="64"/>
      <c r="C86" s="65"/>
      <c r="D86" s="66"/>
      <c r="E86" s="66"/>
      <c r="F86" s="66"/>
    </row>
    <row r="87" spans="1:6" ht="18" customHeight="1">
      <c r="A87" s="591" t="s">
        <v>57</v>
      </c>
      <c r="B87" s="591"/>
      <c r="C87" s="591"/>
      <c r="D87" s="591"/>
      <c r="E87" s="591"/>
      <c r="F87" s="591"/>
    </row>
    <row r="88" spans="1:6" ht="31.5" customHeight="1">
      <c r="A88" s="67">
        <v>30100</v>
      </c>
      <c r="B88" s="19" t="s">
        <v>58</v>
      </c>
      <c r="C88" s="25"/>
      <c r="D88" s="68"/>
      <c r="E88" s="68"/>
      <c r="F88" s="68"/>
    </row>
    <row r="89" spans="1:6" ht="17.25" customHeight="1">
      <c r="A89" s="45">
        <v>3010100</v>
      </c>
      <c r="B89" s="45" t="s">
        <v>59</v>
      </c>
      <c r="C89" s="69"/>
      <c r="D89" s="70"/>
      <c r="E89" s="70"/>
      <c r="F89" s="70"/>
    </row>
    <row r="90" spans="1:6" ht="13.5" customHeight="1">
      <c r="A90" s="32">
        <v>311100</v>
      </c>
      <c r="B90" s="33" t="s">
        <v>60</v>
      </c>
      <c r="C90" s="25" t="s">
        <v>19</v>
      </c>
      <c r="D90" s="71">
        <v>0</v>
      </c>
      <c r="E90" s="71">
        <v>0</v>
      </c>
      <c r="F90" s="71">
        <v>0</v>
      </c>
    </row>
    <row r="91" spans="1:6" ht="13.5" customHeight="1">
      <c r="A91" s="33"/>
      <c r="B91" s="33"/>
      <c r="C91" s="25" t="s">
        <v>20</v>
      </c>
      <c r="D91" s="71">
        <v>0</v>
      </c>
      <c r="E91" s="71"/>
      <c r="F91" s="71"/>
    </row>
    <row r="92" spans="1:6" ht="9.75" customHeight="1">
      <c r="A92" s="33"/>
      <c r="B92" s="33"/>
      <c r="C92" s="25"/>
      <c r="D92" s="71"/>
      <c r="E92" s="71"/>
      <c r="F92" s="71"/>
    </row>
    <row r="93" spans="1:6" ht="13.5" customHeight="1">
      <c r="A93" s="52">
        <v>165</v>
      </c>
      <c r="B93" s="33" t="s">
        <v>61</v>
      </c>
      <c r="C93" s="25"/>
      <c r="D93" s="71"/>
      <c r="E93" s="71"/>
      <c r="F93" s="71"/>
    </row>
    <row r="94" spans="1:6" ht="13.5" customHeight="1">
      <c r="A94" s="33"/>
      <c r="B94" s="33"/>
      <c r="C94" s="25"/>
      <c r="D94" s="71"/>
      <c r="E94" s="71"/>
      <c r="F94" s="71"/>
    </row>
    <row r="95" spans="1:6" ht="13.5" customHeight="1">
      <c r="A95" s="45">
        <v>3010200</v>
      </c>
      <c r="B95" s="45" t="s">
        <v>62</v>
      </c>
      <c r="C95" s="25"/>
      <c r="D95" s="71"/>
      <c r="E95" s="71"/>
      <c r="F95" s="71"/>
    </row>
    <row r="96" spans="1:6" ht="13.5" customHeight="1">
      <c r="A96" s="32">
        <v>312100</v>
      </c>
      <c r="B96" s="33" t="s">
        <v>63</v>
      </c>
      <c r="C96" s="25" t="s">
        <v>19</v>
      </c>
      <c r="D96" s="71">
        <v>0</v>
      </c>
      <c r="E96" s="71">
        <v>0</v>
      </c>
      <c r="F96" s="71">
        <v>0</v>
      </c>
    </row>
    <row r="97" spans="1:6" ht="13.5" customHeight="1">
      <c r="A97" s="49"/>
      <c r="B97" s="33"/>
      <c r="C97" s="25" t="s">
        <v>20</v>
      </c>
      <c r="D97" s="71">
        <v>0</v>
      </c>
      <c r="E97" s="71"/>
      <c r="F97" s="71"/>
    </row>
    <row r="98" spans="1:6" ht="13.5" customHeight="1">
      <c r="A98" s="26"/>
      <c r="B98" s="27"/>
      <c r="C98" s="25"/>
      <c r="D98" s="71"/>
      <c r="E98" s="71"/>
      <c r="F98" s="71"/>
    </row>
    <row r="99" spans="1:6" ht="13.5" customHeight="1">
      <c r="A99" s="32">
        <v>312110</v>
      </c>
      <c r="B99" s="33" t="s">
        <v>64</v>
      </c>
      <c r="C99" s="25" t="s">
        <v>19</v>
      </c>
      <c r="D99" s="71">
        <v>0</v>
      </c>
      <c r="E99" s="71">
        <v>0</v>
      </c>
      <c r="F99" s="71">
        <v>0</v>
      </c>
    </row>
    <row r="100" spans="1:6" ht="13.5" customHeight="1">
      <c r="A100" s="49"/>
      <c r="B100" s="33"/>
      <c r="C100" s="25" t="s">
        <v>20</v>
      </c>
      <c r="D100" s="71">
        <v>0</v>
      </c>
      <c r="E100" s="71"/>
      <c r="F100" s="71"/>
    </row>
    <row r="101" spans="1:6" ht="13.5" customHeight="1">
      <c r="A101" s="45">
        <v>3010300</v>
      </c>
      <c r="B101" s="45" t="s">
        <v>65</v>
      </c>
      <c r="C101" s="25"/>
      <c r="D101" s="71"/>
      <c r="E101" s="71"/>
      <c r="F101" s="71"/>
    </row>
    <row r="102" spans="1:6" ht="13.5" customHeight="1">
      <c r="A102" s="32">
        <v>313100</v>
      </c>
      <c r="B102" s="33" t="s">
        <v>66</v>
      </c>
      <c r="C102" s="25" t="s">
        <v>19</v>
      </c>
      <c r="D102" s="71">
        <v>0</v>
      </c>
      <c r="E102" s="71">
        <v>0</v>
      </c>
      <c r="F102" s="71">
        <v>0</v>
      </c>
    </row>
    <row r="103" spans="1:6" ht="13.5" customHeight="1">
      <c r="A103" s="33"/>
      <c r="B103" s="33"/>
      <c r="C103" s="25" t="s">
        <v>20</v>
      </c>
      <c r="D103" s="71">
        <v>0</v>
      </c>
      <c r="E103" s="71"/>
      <c r="F103" s="71"/>
    </row>
    <row r="104" spans="1:6" ht="13.5" customHeight="1">
      <c r="A104" s="72">
        <v>30300</v>
      </c>
      <c r="B104" s="73" t="s">
        <v>67</v>
      </c>
      <c r="C104" s="74"/>
      <c r="D104" s="75"/>
      <c r="E104" s="75"/>
      <c r="F104" s="75"/>
    </row>
    <row r="105" spans="1:6" ht="13.5" customHeight="1">
      <c r="A105" s="76">
        <v>3030300</v>
      </c>
      <c r="B105" s="76" t="s">
        <v>68</v>
      </c>
      <c r="C105" s="77"/>
      <c r="D105" s="71"/>
      <c r="E105" s="71"/>
      <c r="F105" s="71"/>
    </row>
    <row r="106" spans="1:6" ht="13.5" customHeight="1">
      <c r="A106" s="32">
        <v>333100</v>
      </c>
      <c r="B106" s="33" t="s">
        <v>69</v>
      </c>
      <c r="C106" s="25" t="s">
        <v>19</v>
      </c>
      <c r="D106" s="71">
        <v>0</v>
      </c>
      <c r="E106" s="71">
        <v>0</v>
      </c>
      <c r="F106" s="71">
        <v>0</v>
      </c>
    </row>
    <row r="107" spans="1:6" ht="13.5" customHeight="1">
      <c r="A107" s="49"/>
      <c r="B107" s="33"/>
      <c r="C107" s="25" t="s">
        <v>20</v>
      </c>
      <c r="D107" s="71">
        <v>0</v>
      </c>
      <c r="E107" s="71"/>
      <c r="F107" s="71"/>
    </row>
    <row r="108" spans="1:6" ht="13.5" customHeight="1">
      <c r="A108" s="52">
        <v>145</v>
      </c>
      <c r="B108" s="33" t="s">
        <v>70</v>
      </c>
      <c r="C108" s="25"/>
      <c r="D108" s="71"/>
      <c r="E108" s="71"/>
      <c r="F108" s="71"/>
    </row>
    <row r="109" spans="1:6" ht="13.5" customHeight="1">
      <c r="A109" s="78"/>
      <c r="B109" s="78"/>
      <c r="C109" s="79"/>
      <c r="D109" s="80"/>
      <c r="E109" s="80"/>
      <c r="F109" s="80"/>
    </row>
    <row r="110" spans="1:6" ht="28.5" customHeight="1">
      <c r="A110" s="81">
        <v>30500</v>
      </c>
      <c r="B110" s="41" t="s">
        <v>71</v>
      </c>
      <c r="C110" s="42"/>
      <c r="D110" s="82"/>
      <c r="E110" s="82"/>
      <c r="F110" s="82"/>
    </row>
    <row r="111" spans="1:6" ht="15" customHeight="1">
      <c r="A111" s="83">
        <v>3050100</v>
      </c>
      <c r="B111" s="83" t="s">
        <v>72</v>
      </c>
      <c r="C111" s="25"/>
      <c r="D111" s="84"/>
      <c r="E111" s="71"/>
      <c r="F111" s="71"/>
    </row>
    <row r="112" spans="1:6" ht="13.5" customHeight="1">
      <c r="A112" s="32">
        <v>351100</v>
      </c>
      <c r="B112" s="33" t="s">
        <v>73</v>
      </c>
      <c r="C112" s="25" t="s">
        <v>19</v>
      </c>
      <c r="D112" s="71">
        <v>0</v>
      </c>
      <c r="E112" s="71">
        <v>0</v>
      </c>
      <c r="F112" s="71">
        <v>0</v>
      </c>
    </row>
    <row r="113" spans="1:6" ht="13.5" customHeight="1">
      <c r="A113" s="49"/>
      <c r="B113" s="33"/>
      <c r="C113" s="25" t="s">
        <v>20</v>
      </c>
      <c r="D113" s="71">
        <v>0</v>
      </c>
      <c r="E113" s="71"/>
      <c r="F113" s="71"/>
    </row>
    <row r="114" spans="1:6" ht="13.5" customHeight="1">
      <c r="A114" s="45">
        <v>3050200</v>
      </c>
      <c r="B114" s="45" t="s">
        <v>74</v>
      </c>
      <c r="C114" s="25"/>
      <c r="D114" s="71"/>
      <c r="E114" s="71"/>
      <c r="F114" s="71"/>
    </row>
    <row r="115" spans="1:6" ht="13.5" customHeight="1">
      <c r="A115" s="32">
        <v>352100</v>
      </c>
      <c r="B115" s="33" t="s">
        <v>75</v>
      </c>
      <c r="C115" s="25" t="s">
        <v>19</v>
      </c>
      <c r="D115" s="17">
        <v>0</v>
      </c>
      <c r="E115" s="17">
        <v>0</v>
      </c>
      <c r="F115" s="17">
        <v>0</v>
      </c>
    </row>
    <row r="116" spans="1:6" ht="13.5" customHeight="1">
      <c r="A116" s="32"/>
      <c r="B116" s="33"/>
      <c r="C116" s="25" t="s">
        <v>20</v>
      </c>
      <c r="D116" s="17">
        <v>0</v>
      </c>
      <c r="E116" s="71"/>
      <c r="F116" s="71"/>
    </row>
    <row r="117" spans="1:6" ht="13.5" customHeight="1">
      <c r="A117" s="32">
        <v>170</v>
      </c>
      <c r="B117" s="33" t="s">
        <v>76</v>
      </c>
      <c r="C117" s="25"/>
      <c r="D117" s="71"/>
      <c r="E117" s="71"/>
      <c r="F117" s="71"/>
    </row>
    <row r="118" spans="1:6" ht="13.5" customHeight="1">
      <c r="A118" s="32"/>
      <c r="B118" s="33"/>
      <c r="C118" s="25"/>
      <c r="D118" s="71"/>
      <c r="E118" s="71"/>
      <c r="F118" s="71"/>
    </row>
    <row r="119" spans="1:6" ht="13.5" customHeight="1">
      <c r="A119" s="49"/>
      <c r="B119" s="33"/>
      <c r="C119" s="85"/>
      <c r="D119" s="71"/>
      <c r="E119" s="71"/>
      <c r="F119" s="71"/>
    </row>
    <row r="120" spans="1:6" ht="13.5" customHeight="1">
      <c r="A120" s="45">
        <v>3059900</v>
      </c>
      <c r="B120" s="45" t="s">
        <v>77</v>
      </c>
      <c r="C120" s="25"/>
      <c r="D120" s="71"/>
      <c r="E120" s="71"/>
      <c r="F120" s="71"/>
    </row>
    <row r="121" spans="1:6" ht="25.5" customHeight="1">
      <c r="A121" s="32">
        <v>359910</v>
      </c>
      <c r="B121" s="33" t="s">
        <v>78</v>
      </c>
      <c r="C121" s="25" t="s">
        <v>19</v>
      </c>
      <c r="D121" s="71">
        <v>0</v>
      </c>
      <c r="E121" s="71">
        <v>0</v>
      </c>
      <c r="F121" s="71">
        <v>0</v>
      </c>
    </row>
    <row r="122" spans="1:6" ht="13.5" customHeight="1">
      <c r="A122" s="33"/>
      <c r="B122" s="33"/>
      <c r="C122" s="25" t="s">
        <v>20</v>
      </c>
      <c r="D122" s="71">
        <v>0</v>
      </c>
      <c r="E122" s="71"/>
      <c r="F122" s="71"/>
    </row>
    <row r="123" spans="1:6" ht="13.5" customHeight="1">
      <c r="A123" s="33"/>
      <c r="B123" s="33"/>
      <c r="C123" s="25"/>
      <c r="D123" s="71"/>
      <c r="E123" s="71"/>
      <c r="F123" s="71"/>
    </row>
    <row r="124" spans="1:6" ht="27.75" customHeight="1">
      <c r="A124" s="32">
        <v>359920</v>
      </c>
      <c r="B124" s="33" t="s">
        <v>79</v>
      </c>
      <c r="C124" s="25" t="s">
        <v>19</v>
      </c>
      <c r="D124" s="17">
        <v>0</v>
      </c>
      <c r="E124" s="17">
        <v>0</v>
      </c>
      <c r="F124" s="17">
        <v>0</v>
      </c>
    </row>
    <row r="125" spans="1:6" ht="13.5" customHeight="1">
      <c r="A125" s="26"/>
      <c r="B125" s="40"/>
      <c r="C125" s="25" t="s">
        <v>20</v>
      </c>
      <c r="D125" s="17">
        <v>0</v>
      </c>
      <c r="E125" s="71"/>
      <c r="F125" s="71"/>
    </row>
    <row r="126" spans="1:6" ht="13.5" customHeight="1">
      <c r="A126" s="26">
        <v>319</v>
      </c>
      <c r="B126" s="40" t="s">
        <v>80</v>
      </c>
      <c r="C126" s="25"/>
      <c r="D126" s="17"/>
      <c r="E126" s="71"/>
      <c r="F126" s="71"/>
    </row>
    <row r="127" spans="1:6" ht="13.5" customHeight="1">
      <c r="A127" s="26"/>
      <c r="B127" s="40"/>
      <c r="C127" s="25"/>
      <c r="D127" s="17"/>
      <c r="E127" s="71"/>
      <c r="F127" s="71"/>
    </row>
    <row r="128" spans="1:6" ht="13.5" customHeight="1">
      <c r="A128" s="26"/>
      <c r="B128" s="40"/>
      <c r="C128" s="25"/>
      <c r="D128" s="17"/>
      <c r="E128" s="71"/>
      <c r="F128" s="71"/>
    </row>
    <row r="129" spans="1:6" ht="12.75" customHeight="1">
      <c r="A129" s="86"/>
      <c r="B129" s="87" t="s">
        <v>81</v>
      </c>
      <c r="C129" s="88"/>
      <c r="D129" s="89"/>
      <c r="E129" s="89"/>
      <c r="F129" s="89"/>
    </row>
    <row r="130" spans="1:6" ht="12.75" customHeight="1">
      <c r="A130" s="90"/>
      <c r="B130" s="91" t="s">
        <v>82</v>
      </c>
      <c r="C130" s="92" t="s">
        <v>19</v>
      </c>
      <c r="D130" s="93">
        <f>D90+D96+D99+D102+D106+D112+D115+D121+D124</f>
        <v>0</v>
      </c>
      <c r="E130" s="93">
        <f>E90+E96+E99+E102+E106+E112+E115+E121+E124</f>
        <v>0</v>
      </c>
      <c r="F130" s="93">
        <f>F90+F96+F99+F102+F106+F112+F115+F121+F124</f>
        <v>0</v>
      </c>
    </row>
    <row r="131" spans="1:6" ht="13.5" customHeight="1">
      <c r="A131" s="94"/>
      <c r="B131" s="95"/>
      <c r="C131" s="96" t="s">
        <v>20</v>
      </c>
      <c r="D131" s="97">
        <f>D91+D97+D100+D103+D107+D113+D116+D122+D125</f>
        <v>0</v>
      </c>
      <c r="E131" s="98"/>
      <c r="F131" s="98"/>
    </row>
    <row r="132" spans="1:6" ht="12.75" customHeight="1">
      <c r="A132" s="99"/>
      <c r="B132" s="6"/>
      <c r="C132" s="100"/>
      <c r="D132" s="101"/>
      <c r="E132" s="101"/>
      <c r="F132" s="102"/>
    </row>
    <row r="133" spans="1:6" ht="18.75" customHeight="1">
      <c r="A133" s="589" t="s">
        <v>83</v>
      </c>
      <c r="B133" s="589"/>
      <c r="C133" s="589"/>
      <c r="D133" s="589"/>
      <c r="E133" s="589"/>
      <c r="F133" s="589"/>
    </row>
    <row r="134" spans="1:6" ht="20.25" customHeight="1">
      <c r="A134" s="103">
        <v>40200</v>
      </c>
      <c r="B134" s="104" t="s">
        <v>84</v>
      </c>
      <c r="C134" s="105"/>
      <c r="D134" s="106"/>
      <c r="E134" s="106"/>
      <c r="F134" s="106"/>
    </row>
    <row r="135" spans="1:6" ht="30" customHeight="1">
      <c r="A135" s="107">
        <v>4020100</v>
      </c>
      <c r="B135" s="108" t="s">
        <v>85</v>
      </c>
      <c r="C135" s="105"/>
      <c r="D135" s="16"/>
      <c r="E135" s="16"/>
      <c r="F135" s="16"/>
    </row>
    <row r="136" spans="1:6" ht="23.25" customHeight="1">
      <c r="A136" s="36">
        <v>421100</v>
      </c>
      <c r="B136" s="37" t="s">
        <v>86</v>
      </c>
      <c r="C136" s="77" t="s">
        <v>19</v>
      </c>
      <c r="D136" s="16">
        <v>0</v>
      </c>
      <c r="E136" s="16">
        <v>0</v>
      </c>
      <c r="F136" s="16">
        <v>0</v>
      </c>
    </row>
    <row r="137" spans="1:6" ht="15.75" customHeight="1">
      <c r="A137" s="49"/>
      <c r="B137" s="33"/>
      <c r="C137" s="77" t="s">
        <v>20</v>
      </c>
      <c r="D137" s="16">
        <v>0</v>
      </c>
      <c r="E137" s="16"/>
      <c r="F137" s="16"/>
    </row>
    <row r="138" spans="1:6" ht="15.75" customHeight="1">
      <c r="A138" s="49"/>
      <c r="B138" s="33"/>
      <c r="C138" s="77"/>
      <c r="D138" s="16"/>
      <c r="E138" s="16"/>
      <c r="F138" s="16"/>
    </row>
    <row r="139" spans="1:6" ht="24.75" customHeight="1">
      <c r="A139" s="36">
        <v>421110</v>
      </c>
      <c r="B139" s="37" t="s">
        <v>87</v>
      </c>
      <c r="C139" s="77" t="s">
        <v>19</v>
      </c>
      <c r="D139" s="16">
        <v>0</v>
      </c>
      <c r="E139" s="16">
        <v>0</v>
      </c>
      <c r="F139" s="16">
        <v>0</v>
      </c>
    </row>
    <row r="140" spans="1:6" ht="16.5" customHeight="1">
      <c r="A140" s="49"/>
      <c r="B140" s="33"/>
      <c r="C140" s="77" t="s">
        <v>20</v>
      </c>
      <c r="D140" s="16">
        <v>0</v>
      </c>
      <c r="E140" s="16"/>
      <c r="F140" s="16"/>
    </row>
    <row r="141" spans="1:6" ht="16.5" customHeight="1">
      <c r="A141" s="52">
        <v>135</v>
      </c>
      <c r="B141" s="33" t="s">
        <v>24</v>
      </c>
      <c r="C141" s="77"/>
      <c r="D141" s="16"/>
      <c r="E141" s="16"/>
      <c r="F141" s="16"/>
    </row>
    <row r="142" spans="1:6" ht="17.25" customHeight="1">
      <c r="A142" s="49"/>
      <c r="B142" s="33"/>
      <c r="C142" s="77"/>
      <c r="D142" s="16"/>
      <c r="E142" s="16"/>
      <c r="F142" s="16"/>
    </row>
    <row r="143" spans="1:6" ht="28.5" customHeight="1">
      <c r="A143" s="36">
        <v>421120</v>
      </c>
      <c r="B143" s="37" t="s">
        <v>88</v>
      </c>
      <c r="C143" s="77" t="s">
        <v>19</v>
      </c>
      <c r="D143" s="16">
        <v>0</v>
      </c>
      <c r="E143" s="16">
        <v>0</v>
      </c>
      <c r="F143" s="16">
        <v>0</v>
      </c>
    </row>
    <row r="144" spans="1:6" ht="18" customHeight="1">
      <c r="A144" s="49"/>
      <c r="B144" s="33"/>
      <c r="C144" s="77" t="s">
        <v>20</v>
      </c>
      <c r="D144" s="16">
        <v>0</v>
      </c>
      <c r="E144" s="16"/>
      <c r="F144" s="16"/>
    </row>
    <row r="145" spans="1:6" ht="15" customHeight="1">
      <c r="A145" s="49"/>
      <c r="B145" s="33"/>
      <c r="C145" s="77"/>
      <c r="D145" s="16"/>
      <c r="E145" s="16"/>
      <c r="F145" s="16"/>
    </row>
    <row r="146" spans="1:6" ht="15.75" customHeight="1">
      <c r="A146" s="52">
        <v>140</v>
      </c>
      <c r="B146" s="33" t="s">
        <v>27</v>
      </c>
      <c r="C146" s="77"/>
      <c r="D146" s="16"/>
      <c r="E146" s="16"/>
      <c r="F146" s="16"/>
    </row>
    <row r="147" spans="1:6" ht="15.75" customHeight="1">
      <c r="A147" s="49"/>
      <c r="B147" s="33"/>
      <c r="C147" s="77"/>
      <c r="D147" s="16"/>
      <c r="E147" s="16"/>
      <c r="F147" s="16"/>
    </row>
    <row r="148" spans="1:6" ht="24.75" customHeight="1">
      <c r="A148" s="36">
        <v>421130</v>
      </c>
      <c r="B148" s="37" t="s">
        <v>89</v>
      </c>
      <c r="C148" s="77" t="s">
        <v>19</v>
      </c>
      <c r="D148" s="16">
        <v>0</v>
      </c>
      <c r="E148" s="16">
        <v>0</v>
      </c>
      <c r="F148" s="16">
        <v>0</v>
      </c>
    </row>
    <row r="149" spans="1:6" ht="14.25" customHeight="1">
      <c r="A149" s="49"/>
      <c r="B149" s="33"/>
      <c r="C149" s="77" t="s">
        <v>20</v>
      </c>
      <c r="D149" s="16">
        <v>0</v>
      </c>
      <c r="E149" s="16"/>
      <c r="F149" s="16"/>
    </row>
    <row r="150" spans="1:6" ht="12.75" customHeight="1">
      <c r="A150" s="33"/>
      <c r="B150" s="33"/>
      <c r="C150" s="77"/>
      <c r="D150" s="16"/>
      <c r="E150" s="16"/>
      <c r="F150" s="16"/>
    </row>
    <row r="151" spans="1:6" ht="28.5" customHeight="1">
      <c r="A151" s="36">
        <v>421140</v>
      </c>
      <c r="B151" s="37" t="s">
        <v>90</v>
      </c>
      <c r="C151" s="77" t="s">
        <v>19</v>
      </c>
      <c r="D151" s="16">
        <v>0</v>
      </c>
      <c r="E151" s="16">
        <v>0</v>
      </c>
      <c r="F151" s="16">
        <v>0</v>
      </c>
    </row>
    <row r="152" spans="1:6" ht="15" customHeight="1">
      <c r="A152" s="49"/>
      <c r="B152" s="33"/>
      <c r="C152" s="77" t="s">
        <v>20</v>
      </c>
      <c r="D152" s="16">
        <v>0</v>
      </c>
      <c r="E152" s="16"/>
      <c r="F152" s="16"/>
    </row>
    <row r="153" spans="1:6" ht="12.75" customHeight="1">
      <c r="A153" s="49"/>
      <c r="B153" s="33"/>
      <c r="C153" s="77"/>
      <c r="D153" s="16"/>
      <c r="E153" s="16"/>
      <c r="F153" s="16"/>
    </row>
    <row r="154" spans="1:6" ht="28.5" customHeight="1">
      <c r="A154" s="36">
        <v>421150</v>
      </c>
      <c r="B154" s="37" t="s">
        <v>91</v>
      </c>
      <c r="C154" s="77" t="s">
        <v>19</v>
      </c>
      <c r="D154" s="16">
        <v>0</v>
      </c>
      <c r="E154" s="16">
        <v>0</v>
      </c>
      <c r="F154" s="16">
        <v>0</v>
      </c>
    </row>
    <row r="155" spans="1:6" ht="17.25" customHeight="1">
      <c r="A155" s="49"/>
      <c r="B155" s="33"/>
      <c r="C155" s="77" t="s">
        <v>20</v>
      </c>
      <c r="D155" s="16">
        <v>0</v>
      </c>
      <c r="E155" s="16"/>
      <c r="F155" s="16"/>
    </row>
    <row r="156" spans="1:6" ht="10.5" customHeight="1">
      <c r="A156" s="49"/>
      <c r="B156" s="33"/>
      <c r="C156" s="77"/>
      <c r="D156" s="16"/>
      <c r="E156" s="16"/>
      <c r="F156" s="16"/>
    </row>
    <row r="157" spans="1:6" ht="15" customHeight="1">
      <c r="A157" s="52">
        <v>141</v>
      </c>
      <c r="B157" s="33" t="s">
        <v>92</v>
      </c>
      <c r="C157" s="77"/>
      <c r="D157" s="16"/>
      <c r="E157" s="16"/>
      <c r="F157" s="16"/>
    </row>
    <row r="158" spans="1:6" ht="13.5" customHeight="1">
      <c r="A158" s="49"/>
      <c r="B158" s="33"/>
      <c r="C158" s="77"/>
      <c r="D158" s="16"/>
      <c r="E158" s="16"/>
      <c r="F158" s="16"/>
    </row>
    <row r="159" spans="1:6" ht="25.5" customHeight="1">
      <c r="A159" s="36">
        <v>421160</v>
      </c>
      <c r="B159" s="37" t="s">
        <v>93</v>
      </c>
      <c r="C159" s="77" t="s">
        <v>19</v>
      </c>
      <c r="D159" s="16">
        <v>0</v>
      </c>
      <c r="E159" s="16">
        <v>0</v>
      </c>
      <c r="F159" s="16">
        <v>0</v>
      </c>
    </row>
    <row r="160" spans="1:6" ht="17.25" customHeight="1">
      <c r="A160" s="33"/>
      <c r="B160" s="33"/>
      <c r="C160" s="77" t="s">
        <v>20</v>
      </c>
      <c r="D160" s="16">
        <v>0</v>
      </c>
      <c r="E160" s="16"/>
      <c r="F160" s="16"/>
    </row>
    <row r="161" spans="1:6" ht="19.5" customHeight="1">
      <c r="A161" s="45">
        <v>4020300</v>
      </c>
      <c r="B161" s="45" t="s">
        <v>94</v>
      </c>
      <c r="C161" s="77"/>
      <c r="D161" s="16"/>
      <c r="E161" s="16"/>
      <c r="F161" s="16"/>
    </row>
    <row r="162" spans="1:6" ht="21.75" customHeight="1">
      <c r="A162" s="36">
        <v>423100</v>
      </c>
      <c r="B162" s="37" t="s">
        <v>94</v>
      </c>
      <c r="C162" s="77" t="s">
        <v>19</v>
      </c>
      <c r="D162" s="16">
        <v>0</v>
      </c>
      <c r="E162" s="16">
        <v>0</v>
      </c>
      <c r="F162" s="16">
        <v>0</v>
      </c>
    </row>
    <row r="163" spans="1:6" ht="11.25" customHeight="1">
      <c r="A163" s="33"/>
      <c r="B163" s="33"/>
      <c r="C163" s="77" t="s">
        <v>20</v>
      </c>
      <c r="D163" s="16">
        <v>0</v>
      </c>
      <c r="E163" s="16"/>
      <c r="F163" s="16"/>
    </row>
    <row r="164" spans="1:6" ht="11.25" customHeight="1">
      <c r="A164" s="33"/>
      <c r="B164" s="33"/>
      <c r="C164" s="77"/>
      <c r="D164" s="16"/>
      <c r="E164" s="16"/>
      <c r="F164" s="16"/>
    </row>
    <row r="165" spans="1:6" ht="24.75" customHeight="1">
      <c r="A165" s="45">
        <v>4020400</v>
      </c>
      <c r="B165" s="45" t="s">
        <v>95</v>
      </c>
      <c r="C165" s="77"/>
      <c r="D165" s="16"/>
      <c r="E165" s="16"/>
      <c r="F165" s="16"/>
    </row>
    <row r="166" spans="1:6" ht="16.5" customHeight="1">
      <c r="A166" s="36">
        <v>424100</v>
      </c>
      <c r="B166" s="37" t="s">
        <v>96</v>
      </c>
      <c r="C166" s="77" t="s">
        <v>19</v>
      </c>
      <c r="D166" s="16">
        <v>0</v>
      </c>
      <c r="E166" s="16">
        <v>0</v>
      </c>
      <c r="F166" s="16">
        <v>0</v>
      </c>
    </row>
    <row r="167" spans="1:6" ht="15.75" customHeight="1">
      <c r="A167" s="33"/>
      <c r="B167" s="33"/>
      <c r="C167" s="77" t="s">
        <v>20</v>
      </c>
      <c r="D167" s="16">
        <v>0</v>
      </c>
      <c r="E167" s="16"/>
      <c r="F167" s="16"/>
    </row>
    <row r="168" spans="1:6" ht="24.75" customHeight="1">
      <c r="A168" s="45">
        <v>4020500</v>
      </c>
      <c r="B168" s="45" t="s">
        <v>97</v>
      </c>
      <c r="C168" s="77"/>
      <c r="D168" s="16"/>
      <c r="E168" s="16"/>
      <c r="F168" s="16"/>
    </row>
    <row r="169" spans="1:6" ht="18.75" customHeight="1">
      <c r="A169" s="36">
        <v>425100</v>
      </c>
      <c r="B169" s="37" t="s">
        <v>98</v>
      </c>
      <c r="C169" s="77" t="s">
        <v>19</v>
      </c>
      <c r="D169" s="16">
        <v>0</v>
      </c>
      <c r="E169" s="16">
        <v>0</v>
      </c>
      <c r="F169" s="16">
        <v>0</v>
      </c>
    </row>
    <row r="170" spans="1:6" ht="14.25" customHeight="1">
      <c r="A170" s="109"/>
      <c r="B170" s="78"/>
      <c r="C170" s="110" t="s">
        <v>20</v>
      </c>
      <c r="D170" s="106">
        <v>0</v>
      </c>
      <c r="E170" s="106"/>
      <c r="F170" s="106"/>
    </row>
    <row r="171" spans="1:6" ht="27" customHeight="1">
      <c r="A171" s="81">
        <v>40400</v>
      </c>
      <c r="B171" s="41" t="s">
        <v>99</v>
      </c>
      <c r="C171" s="74"/>
      <c r="D171" s="111"/>
      <c r="E171" s="111"/>
      <c r="F171" s="111"/>
    </row>
    <row r="172" spans="1:6" ht="15.75" customHeight="1">
      <c r="A172" s="83">
        <v>4040100</v>
      </c>
      <c r="B172" s="45" t="s">
        <v>100</v>
      </c>
      <c r="C172" s="77"/>
      <c r="D172" s="111"/>
      <c r="E172" s="111"/>
      <c r="F172" s="111"/>
    </row>
    <row r="173" spans="1:6" ht="15" customHeight="1">
      <c r="A173" s="36">
        <v>441100</v>
      </c>
      <c r="B173" s="37" t="s">
        <v>101</v>
      </c>
      <c r="C173" s="77" t="s">
        <v>19</v>
      </c>
      <c r="D173" s="16">
        <v>0</v>
      </c>
      <c r="E173" s="16">
        <v>0</v>
      </c>
      <c r="F173" s="16">
        <v>0</v>
      </c>
    </row>
    <row r="174" spans="1:6" ht="15" customHeight="1">
      <c r="A174" s="112"/>
      <c r="B174" s="33"/>
      <c r="C174" s="77" t="s">
        <v>20</v>
      </c>
      <c r="D174" s="16">
        <v>0</v>
      </c>
      <c r="E174" s="16"/>
      <c r="F174" s="16"/>
    </row>
    <row r="175" spans="1:6" ht="15" customHeight="1">
      <c r="A175" s="112"/>
      <c r="B175" s="33"/>
      <c r="C175" s="113"/>
      <c r="D175" s="16"/>
      <c r="E175" s="16"/>
      <c r="F175" s="16"/>
    </row>
    <row r="176" spans="1:6" ht="15" customHeight="1">
      <c r="A176" s="36">
        <v>441110</v>
      </c>
      <c r="B176" s="37" t="s">
        <v>102</v>
      </c>
      <c r="C176" s="77" t="s">
        <v>19</v>
      </c>
      <c r="D176" s="16">
        <v>0</v>
      </c>
      <c r="E176" s="16">
        <v>0</v>
      </c>
      <c r="F176" s="16">
        <v>0</v>
      </c>
    </row>
    <row r="177" spans="1:6" ht="15" customHeight="1">
      <c r="A177" s="112"/>
      <c r="B177" s="33"/>
      <c r="C177" s="77" t="s">
        <v>20</v>
      </c>
      <c r="D177" s="16">
        <v>0</v>
      </c>
      <c r="E177" s="16"/>
      <c r="F177" s="16"/>
    </row>
    <row r="178" spans="1:6" ht="15" customHeight="1">
      <c r="A178" s="114">
        <v>180</v>
      </c>
      <c r="B178" s="33" t="s">
        <v>103</v>
      </c>
      <c r="C178" s="113"/>
      <c r="D178" s="16"/>
      <c r="E178" s="16"/>
      <c r="F178" s="16"/>
    </row>
    <row r="179" spans="1:6" ht="15" customHeight="1">
      <c r="A179" s="112"/>
      <c r="B179" s="33"/>
      <c r="C179" s="113"/>
      <c r="D179" s="16"/>
      <c r="E179" s="16"/>
      <c r="F179" s="16"/>
    </row>
    <row r="180" spans="1:6" ht="15" customHeight="1">
      <c r="A180" s="36">
        <v>441120</v>
      </c>
      <c r="B180" s="37" t="s">
        <v>104</v>
      </c>
      <c r="C180" s="77" t="s">
        <v>19</v>
      </c>
      <c r="D180" s="16">
        <v>0</v>
      </c>
      <c r="E180" s="16">
        <v>0</v>
      </c>
      <c r="F180" s="16">
        <v>0</v>
      </c>
    </row>
    <row r="181" spans="1:6" ht="15" customHeight="1">
      <c r="A181" s="112"/>
      <c r="B181" s="33"/>
      <c r="C181" s="77" t="s">
        <v>20</v>
      </c>
      <c r="D181" s="16">
        <v>0</v>
      </c>
      <c r="E181" s="16"/>
      <c r="F181" s="16"/>
    </row>
    <row r="182" spans="1:6" ht="15" customHeight="1">
      <c r="A182" s="112"/>
      <c r="B182" s="33"/>
      <c r="C182" s="77"/>
      <c r="D182" s="16"/>
      <c r="E182" s="16"/>
      <c r="F182" s="16"/>
    </row>
    <row r="183" spans="1:6" ht="15" customHeight="1">
      <c r="A183" s="36">
        <v>441130</v>
      </c>
      <c r="B183" s="37" t="s">
        <v>105</v>
      </c>
      <c r="C183" s="77" t="s">
        <v>19</v>
      </c>
      <c r="D183" s="16">
        <v>0</v>
      </c>
      <c r="E183" s="16">
        <v>0</v>
      </c>
      <c r="F183" s="16">
        <v>0</v>
      </c>
    </row>
    <row r="184" spans="1:6" ht="15" customHeight="1">
      <c r="A184" s="112"/>
      <c r="B184" s="33"/>
      <c r="C184" s="77" t="s">
        <v>20</v>
      </c>
      <c r="D184" s="16">
        <v>0</v>
      </c>
      <c r="E184" s="16"/>
      <c r="F184" s="16"/>
    </row>
    <row r="185" spans="1:6" ht="15" customHeight="1">
      <c r="A185" s="112"/>
      <c r="B185" s="33"/>
      <c r="C185" s="113"/>
      <c r="D185" s="16"/>
      <c r="E185" s="16"/>
      <c r="F185" s="16"/>
    </row>
    <row r="186" spans="1:6" ht="15" customHeight="1">
      <c r="A186" s="22">
        <v>4040300</v>
      </c>
      <c r="B186" s="45" t="s">
        <v>106</v>
      </c>
      <c r="C186" s="113"/>
      <c r="D186" s="16"/>
      <c r="E186" s="16"/>
      <c r="F186" s="16"/>
    </row>
    <row r="187" spans="1:6" ht="15" customHeight="1">
      <c r="A187" s="36">
        <v>443100</v>
      </c>
      <c r="B187" s="37" t="s">
        <v>107</v>
      </c>
      <c r="C187" s="77" t="s">
        <v>19</v>
      </c>
      <c r="D187" s="16">
        <v>0</v>
      </c>
      <c r="E187" s="16">
        <v>0</v>
      </c>
      <c r="F187" s="16">
        <v>0</v>
      </c>
    </row>
    <row r="188" spans="1:6" ht="15" customHeight="1">
      <c r="A188" s="115"/>
      <c r="B188" s="116"/>
      <c r="C188" s="77" t="s">
        <v>20</v>
      </c>
      <c r="D188" s="16">
        <v>0</v>
      </c>
      <c r="E188" s="16"/>
      <c r="F188" s="16"/>
    </row>
    <row r="189" spans="1:6" ht="15" customHeight="1">
      <c r="A189" s="73">
        <v>40500</v>
      </c>
      <c r="B189" s="73" t="s">
        <v>108</v>
      </c>
      <c r="C189" s="74"/>
      <c r="D189" s="74"/>
      <c r="E189" s="74"/>
      <c r="F189" s="74"/>
    </row>
    <row r="190" spans="1:6" ht="16.5" customHeight="1">
      <c r="A190" s="117">
        <v>4050400</v>
      </c>
      <c r="B190" s="76" t="s">
        <v>109</v>
      </c>
      <c r="C190" s="77"/>
      <c r="D190" s="77"/>
      <c r="E190" s="77"/>
      <c r="F190" s="77"/>
    </row>
    <row r="191" spans="1:6" ht="15.75" customHeight="1">
      <c r="A191" s="36">
        <v>454100</v>
      </c>
      <c r="B191" s="37" t="s">
        <v>110</v>
      </c>
      <c r="C191" s="77" t="s">
        <v>19</v>
      </c>
      <c r="D191" s="16">
        <v>0</v>
      </c>
      <c r="E191" s="16">
        <v>0</v>
      </c>
      <c r="F191" s="16">
        <v>0</v>
      </c>
    </row>
    <row r="192" spans="1:6" ht="15.75" customHeight="1">
      <c r="A192" s="32"/>
      <c r="B192" s="33"/>
      <c r="C192" s="77" t="s">
        <v>20</v>
      </c>
      <c r="D192" s="16">
        <v>0</v>
      </c>
      <c r="E192" s="16"/>
      <c r="F192" s="16"/>
    </row>
    <row r="193" spans="1:6" ht="15.75" customHeight="1">
      <c r="A193" s="32"/>
      <c r="B193" s="33"/>
      <c r="C193" s="77"/>
      <c r="D193" s="77"/>
      <c r="E193" s="77"/>
      <c r="F193" s="77"/>
    </row>
    <row r="194" spans="1:6" ht="15.75" customHeight="1">
      <c r="A194" s="118">
        <v>185</v>
      </c>
      <c r="B194" s="33" t="s">
        <v>111</v>
      </c>
      <c r="C194" s="77"/>
      <c r="D194" s="77"/>
      <c r="E194" s="77"/>
      <c r="F194" s="77"/>
    </row>
    <row r="195" spans="1:6" ht="15.75" customHeight="1">
      <c r="A195" s="32"/>
      <c r="B195" s="33"/>
      <c r="C195" s="77"/>
      <c r="D195" s="77"/>
      <c r="E195" s="77"/>
      <c r="F195" s="77"/>
    </row>
    <row r="196" spans="1:6" ht="15.75" customHeight="1">
      <c r="A196" s="118">
        <v>190</v>
      </c>
      <c r="B196" s="33" t="s">
        <v>112</v>
      </c>
      <c r="C196" s="77"/>
      <c r="D196" s="77"/>
      <c r="E196" s="77"/>
      <c r="F196" s="77"/>
    </row>
    <row r="197" spans="1:6" ht="17.25" customHeight="1">
      <c r="A197" s="119"/>
      <c r="B197" s="119"/>
      <c r="C197" s="110"/>
      <c r="D197" s="77"/>
      <c r="E197" s="77"/>
      <c r="F197" s="77"/>
    </row>
    <row r="198" spans="1:6" ht="12" customHeight="1">
      <c r="A198" s="120"/>
      <c r="B198" s="87" t="s">
        <v>55</v>
      </c>
      <c r="C198" s="121"/>
      <c r="D198" s="122"/>
      <c r="E198" s="122"/>
      <c r="F198" s="122"/>
    </row>
    <row r="199" spans="1:6" ht="12" customHeight="1">
      <c r="A199" s="123"/>
      <c r="B199" s="91" t="s">
        <v>113</v>
      </c>
      <c r="C199" s="92" t="s">
        <v>19</v>
      </c>
      <c r="D199" s="93">
        <f>D136+D139+D143+D148+D151+D154+D159+D162+D166+D169+D173+D176+D180+D183+D187+D191</f>
        <v>0</v>
      </c>
      <c r="E199" s="93">
        <f>E136+E139+E143+E148+E151+E154+E159+E162+E166+E169+E173+E176+E180+E183+E191+E187</f>
        <v>0</v>
      </c>
      <c r="F199" s="93">
        <f>F136+F139+F143+F148+F151+F154+F159+F162+F166+F169+F173+F176+F180+F183+F191+F187</f>
        <v>0</v>
      </c>
    </row>
    <row r="200" spans="1:6" ht="12" customHeight="1">
      <c r="A200" s="95"/>
      <c r="B200" s="124"/>
      <c r="C200" s="96" t="s">
        <v>20</v>
      </c>
      <c r="D200" s="97">
        <f>D137+D140+D144+D149+D152+D155+D160+D163+D167+D170+D174+D177+D181+D184+D188+D192</f>
        <v>0</v>
      </c>
      <c r="E200" s="125"/>
      <c r="F200" s="125"/>
    </row>
    <row r="201" spans="1:6" ht="12" customHeight="1">
      <c r="A201" s="6"/>
      <c r="B201" s="126"/>
      <c r="C201" s="127"/>
      <c r="D201" s="128"/>
      <c r="E201" s="129"/>
      <c r="F201" s="129"/>
    </row>
    <row r="202" spans="1:6" ht="15" customHeight="1">
      <c r="A202" s="589" t="s">
        <v>114</v>
      </c>
      <c r="B202" s="589"/>
      <c r="C202" s="589"/>
      <c r="D202" s="589"/>
      <c r="E202" s="589"/>
      <c r="F202" s="589"/>
    </row>
    <row r="203" spans="1:6" ht="27" customHeight="1">
      <c r="A203" s="130">
        <v>70100</v>
      </c>
      <c r="B203" s="131" t="s">
        <v>115</v>
      </c>
      <c r="C203" s="77"/>
      <c r="D203" s="16"/>
      <c r="E203" s="16"/>
      <c r="F203" s="16"/>
    </row>
    <row r="204" spans="1:6" ht="19.5" customHeight="1">
      <c r="A204" s="117">
        <v>7010100</v>
      </c>
      <c r="B204" s="76" t="s">
        <v>116</v>
      </c>
      <c r="C204" s="77"/>
      <c r="D204" s="16"/>
      <c r="E204" s="16"/>
      <c r="F204" s="16"/>
    </row>
    <row r="205" spans="1:6" ht="12.75" customHeight="1">
      <c r="A205" s="32">
        <v>711100</v>
      </c>
      <c r="B205" s="33" t="s">
        <v>117</v>
      </c>
      <c r="C205" s="77" t="s">
        <v>19</v>
      </c>
      <c r="D205" s="132">
        <v>0</v>
      </c>
      <c r="E205" s="132">
        <v>0</v>
      </c>
      <c r="F205" s="132">
        <v>0</v>
      </c>
    </row>
    <row r="206" spans="1:6" ht="12.75" customHeight="1">
      <c r="A206" s="133"/>
      <c r="B206" s="116"/>
      <c r="C206" s="77" t="s">
        <v>20</v>
      </c>
      <c r="D206" s="132">
        <v>0</v>
      </c>
      <c r="E206" s="132"/>
      <c r="F206" s="132"/>
    </row>
    <row r="207" spans="1:6" ht="16.5" customHeight="1">
      <c r="A207" s="134">
        <v>340</v>
      </c>
      <c r="B207" s="119" t="s">
        <v>118</v>
      </c>
      <c r="C207" s="110"/>
      <c r="D207" s="16"/>
      <c r="E207" s="16"/>
      <c r="F207" s="16"/>
    </row>
    <row r="208" spans="1:6" ht="12.75" customHeight="1">
      <c r="A208" s="588"/>
      <c r="B208" s="135" t="s">
        <v>55</v>
      </c>
      <c r="C208" s="136"/>
      <c r="D208" s="137"/>
      <c r="E208" s="137"/>
      <c r="F208" s="137"/>
    </row>
    <row r="209" spans="1:6" ht="12.75" customHeight="1">
      <c r="A209" s="588"/>
      <c r="B209" s="138" t="s">
        <v>119</v>
      </c>
      <c r="C209" s="139" t="s">
        <v>19</v>
      </c>
      <c r="D209" s="140">
        <f>D205</f>
        <v>0</v>
      </c>
      <c r="E209" s="140">
        <f>E205</f>
        <v>0</v>
      </c>
      <c r="F209" s="140">
        <f>F205</f>
        <v>0</v>
      </c>
    </row>
    <row r="210" spans="1:6" ht="12.75" customHeight="1">
      <c r="A210" s="588"/>
      <c r="B210" s="141"/>
      <c r="C210" s="142" t="s">
        <v>20</v>
      </c>
      <c r="D210" s="143">
        <f>D206</f>
        <v>0</v>
      </c>
      <c r="E210" s="144"/>
      <c r="F210" s="144"/>
    </row>
    <row r="211" spans="1:6" ht="12.75" customHeight="1">
      <c r="A211" s="145"/>
      <c r="B211" s="126"/>
      <c r="C211" s="127"/>
      <c r="D211" s="129"/>
      <c r="E211" s="129"/>
      <c r="F211" s="129"/>
    </row>
    <row r="212" spans="1:6" ht="17.25" customHeight="1">
      <c r="A212" s="589" t="s">
        <v>120</v>
      </c>
      <c r="B212" s="589"/>
      <c r="C212" s="589"/>
      <c r="D212" s="589"/>
      <c r="E212" s="589"/>
      <c r="F212" s="589"/>
    </row>
    <row r="213" spans="1:6" ht="21" customHeight="1">
      <c r="A213" s="130">
        <v>90100</v>
      </c>
      <c r="B213" s="130" t="s">
        <v>121</v>
      </c>
      <c r="C213" s="146"/>
      <c r="D213" s="17"/>
      <c r="E213" s="17"/>
      <c r="F213" s="17"/>
    </row>
    <row r="214" spans="1:6" ht="17.25" customHeight="1">
      <c r="A214" s="147">
        <v>9010100</v>
      </c>
      <c r="B214" s="147" t="s">
        <v>122</v>
      </c>
      <c r="C214" s="146"/>
      <c r="D214" s="17"/>
      <c r="E214" s="17"/>
      <c r="F214" s="17"/>
    </row>
    <row r="215" spans="1:6" ht="12.75" customHeight="1">
      <c r="A215" s="32">
        <v>990010</v>
      </c>
      <c r="B215" s="116" t="s">
        <v>123</v>
      </c>
      <c r="C215" s="146" t="s">
        <v>19</v>
      </c>
      <c r="D215" s="17">
        <v>0</v>
      </c>
      <c r="E215" s="17">
        <v>0</v>
      </c>
      <c r="F215" s="17">
        <v>0</v>
      </c>
    </row>
    <row r="216" spans="1:6" ht="12.75" customHeight="1">
      <c r="A216" s="13"/>
      <c r="B216" s="148"/>
      <c r="C216" s="146" t="s">
        <v>20</v>
      </c>
      <c r="D216" s="17">
        <v>0</v>
      </c>
      <c r="E216" s="17"/>
      <c r="F216" s="17"/>
    </row>
    <row r="217" spans="1:6" ht="15" customHeight="1">
      <c r="A217" s="13"/>
      <c r="B217" s="116"/>
      <c r="C217" s="146"/>
      <c r="D217" s="17"/>
      <c r="E217" s="17"/>
      <c r="F217" s="17"/>
    </row>
    <row r="218" spans="1:6" ht="15" customHeight="1">
      <c r="A218" s="13">
        <v>335</v>
      </c>
      <c r="B218" s="148" t="s">
        <v>124</v>
      </c>
      <c r="C218" s="146"/>
      <c r="D218" s="17"/>
      <c r="E218" s="17"/>
      <c r="F218" s="17"/>
    </row>
    <row r="219" spans="1:6" ht="12.75" customHeight="1">
      <c r="A219" s="13"/>
      <c r="B219" s="116"/>
      <c r="C219" s="146"/>
      <c r="D219" s="17"/>
      <c r="E219" s="17"/>
      <c r="F219" s="17"/>
    </row>
    <row r="220" spans="1:6" ht="25.5" customHeight="1">
      <c r="A220" s="32">
        <v>990020</v>
      </c>
      <c r="B220" s="148" t="s">
        <v>125</v>
      </c>
      <c r="C220" s="146" t="s">
        <v>19</v>
      </c>
      <c r="D220" s="17">
        <v>0</v>
      </c>
      <c r="E220" s="17">
        <v>0</v>
      </c>
      <c r="F220" s="17">
        <v>0</v>
      </c>
    </row>
    <row r="221" spans="1:6" ht="15" customHeight="1">
      <c r="A221" s="32"/>
      <c r="B221" s="116"/>
      <c r="C221" s="146" t="s">
        <v>20</v>
      </c>
      <c r="D221" s="17">
        <v>0</v>
      </c>
      <c r="E221" s="17"/>
      <c r="F221" s="17"/>
    </row>
    <row r="222" spans="1:6" ht="15" customHeight="1">
      <c r="A222" s="32"/>
      <c r="B222" s="148"/>
      <c r="C222" s="146"/>
      <c r="D222" s="17"/>
      <c r="E222" s="17"/>
      <c r="F222" s="17"/>
    </row>
    <row r="223" spans="1:6" ht="28.5" customHeight="1">
      <c r="A223" s="32">
        <v>990030</v>
      </c>
      <c r="B223" s="116" t="s">
        <v>126</v>
      </c>
      <c r="C223" s="146" t="s">
        <v>19</v>
      </c>
      <c r="D223" s="17">
        <v>0</v>
      </c>
      <c r="E223" s="17">
        <v>0</v>
      </c>
      <c r="F223" s="17">
        <v>0</v>
      </c>
    </row>
    <row r="224" spans="1:6" ht="15" customHeight="1">
      <c r="A224" s="13"/>
      <c r="B224" s="148"/>
      <c r="C224" s="146" t="s">
        <v>20</v>
      </c>
      <c r="D224" s="17">
        <v>0</v>
      </c>
      <c r="E224" s="17"/>
      <c r="F224" s="17"/>
    </row>
    <row r="225" spans="1:6" ht="15" customHeight="1">
      <c r="A225" s="13"/>
      <c r="B225" s="116"/>
      <c r="C225" s="146"/>
      <c r="D225" s="17"/>
      <c r="E225" s="17"/>
      <c r="F225" s="17"/>
    </row>
    <row r="226" spans="1:6" ht="15" customHeight="1">
      <c r="A226" s="114">
        <v>318</v>
      </c>
      <c r="B226" s="148" t="s">
        <v>127</v>
      </c>
      <c r="C226" s="146"/>
      <c r="D226" s="17"/>
      <c r="E226" s="17"/>
      <c r="F226" s="17"/>
    </row>
    <row r="227" spans="1:6" ht="15" customHeight="1">
      <c r="A227" s="114">
        <v>317</v>
      </c>
      <c r="B227" s="116" t="s">
        <v>128</v>
      </c>
      <c r="C227" s="146"/>
      <c r="D227" s="17"/>
      <c r="E227" s="17"/>
      <c r="F227" s="17"/>
    </row>
    <row r="228" spans="1:6" ht="15" customHeight="1">
      <c r="A228" s="13"/>
      <c r="B228" s="148"/>
      <c r="C228" s="146"/>
      <c r="D228" s="17"/>
      <c r="E228" s="17"/>
      <c r="F228" s="17"/>
    </row>
    <row r="229" spans="1:6" ht="15" customHeight="1">
      <c r="A229" s="22">
        <v>9010300</v>
      </c>
      <c r="B229" s="22" t="s">
        <v>129</v>
      </c>
      <c r="C229" s="146"/>
      <c r="D229" s="17"/>
      <c r="E229" s="17"/>
      <c r="F229" s="17"/>
    </row>
    <row r="230" spans="1:6" ht="15" customHeight="1">
      <c r="A230" s="32">
        <v>990040</v>
      </c>
      <c r="B230" s="29" t="s">
        <v>130</v>
      </c>
      <c r="C230" s="146" t="s">
        <v>19</v>
      </c>
      <c r="D230" s="17">
        <v>0</v>
      </c>
      <c r="E230" s="17">
        <v>0</v>
      </c>
      <c r="F230" s="17">
        <v>0</v>
      </c>
    </row>
    <row r="231" spans="1:6" ht="15" customHeight="1">
      <c r="A231" s="112"/>
      <c r="B231" s="29"/>
      <c r="C231" s="146" t="s">
        <v>20</v>
      </c>
      <c r="D231" s="17">
        <v>0</v>
      </c>
      <c r="E231" s="17"/>
      <c r="F231" s="17"/>
    </row>
    <row r="232" spans="1:6" ht="15" customHeight="1">
      <c r="A232" s="112"/>
      <c r="B232" s="29"/>
      <c r="C232" s="146"/>
      <c r="D232" s="17"/>
      <c r="E232" s="17"/>
      <c r="F232" s="17"/>
    </row>
    <row r="233" spans="1:6" ht="17.25" customHeight="1">
      <c r="A233" s="114">
        <v>316</v>
      </c>
      <c r="B233" s="29" t="s">
        <v>131</v>
      </c>
      <c r="C233" s="146"/>
      <c r="D233" s="17"/>
      <c r="E233" s="17"/>
      <c r="F233" s="17"/>
    </row>
    <row r="234" spans="1:6" ht="15" customHeight="1">
      <c r="A234" s="112"/>
      <c r="B234" s="29"/>
      <c r="C234" s="146"/>
      <c r="D234" s="17"/>
      <c r="E234" s="17"/>
      <c r="F234" s="17"/>
    </row>
    <row r="235" spans="1:6" ht="28.5" customHeight="1">
      <c r="A235" s="32">
        <v>990050</v>
      </c>
      <c r="B235" s="29" t="s">
        <v>132</v>
      </c>
      <c r="C235" s="146" t="s">
        <v>19</v>
      </c>
      <c r="D235" s="17">
        <v>0</v>
      </c>
      <c r="E235" s="17">
        <v>0</v>
      </c>
      <c r="F235" s="17">
        <v>0</v>
      </c>
    </row>
    <row r="236" spans="1:6" ht="15" customHeight="1">
      <c r="A236" s="112"/>
      <c r="B236" s="29"/>
      <c r="C236" s="146" t="s">
        <v>20</v>
      </c>
      <c r="D236" s="17">
        <v>0</v>
      </c>
      <c r="E236" s="17"/>
      <c r="F236" s="17"/>
    </row>
    <row r="237" spans="1:6" ht="15" customHeight="1">
      <c r="A237" s="112"/>
      <c r="B237" s="29"/>
      <c r="C237" s="146"/>
      <c r="D237" s="17"/>
      <c r="E237" s="17"/>
      <c r="F237" s="17"/>
    </row>
    <row r="238" spans="1:6" ht="15" customHeight="1">
      <c r="A238" s="117">
        <v>9019900</v>
      </c>
      <c r="B238" s="117" t="s">
        <v>133</v>
      </c>
      <c r="C238" s="146"/>
      <c r="D238" s="17"/>
      <c r="E238" s="17"/>
      <c r="F238" s="17"/>
    </row>
    <row r="239" spans="1:6" ht="30" customHeight="1">
      <c r="A239" s="32">
        <v>990060</v>
      </c>
      <c r="B239" s="29" t="s">
        <v>134</v>
      </c>
      <c r="C239" s="146" t="s">
        <v>19</v>
      </c>
      <c r="D239" s="17">
        <v>0</v>
      </c>
      <c r="E239" s="17">
        <v>0</v>
      </c>
      <c r="F239" s="17">
        <v>0</v>
      </c>
    </row>
    <row r="240" spans="1:6" ht="12.75" customHeight="1">
      <c r="A240" s="112"/>
      <c r="B240" s="29"/>
      <c r="C240" s="146" t="s">
        <v>20</v>
      </c>
      <c r="D240" s="17">
        <v>0</v>
      </c>
      <c r="E240" s="17"/>
      <c r="F240" s="17"/>
    </row>
    <row r="241" spans="1:6" ht="12.75" customHeight="1">
      <c r="A241" s="112"/>
      <c r="B241" s="29"/>
      <c r="C241" s="146"/>
      <c r="D241" s="17"/>
      <c r="E241" s="17"/>
      <c r="F241" s="17"/>
    </row>
    <row r="242" spans="1:6" ht="21" customHeight="1">
      <c r="A242" s="114">
        <v>330</v>
      </c>
      <c r="B242" s="29" t="s">
        <v>134</v>
      </c>
      <c r="C242" s="77"/>
      <c r="D242" s="17"/>
      <c r="E242" s="17"/>
      <c r="F242" s="17"/>
    </row>
    <row r="243" spans="1:6" ht="12.75" customHeight="1">
      <c r="A243" s="112"/>
      <c r="B243" s="29"/>
      <c r="C243" s="77"/>
      <c r="D243" s="17"/>
      <c r="E243" s="17"/>
      <c r="F243" s="17"/>
    </row>
    <row r="244" spans="1:6" ht="12.75" customHeight="1">
      <c r="A244" s="32">
        <v>990070</v>
      </c>
      <c r="B244" s="29" t="s">
        <v>135</v>
      </c>
      <c r="C244" s="77" t="s">
        <v>19</v>
      </c>
      <c r="D244" s="17">
        <v>0</v>
      </c>
      <c r="E244" s="17">
        <v>0</v>
      </c>
      <c r="F244" s="17">
        <v>0</v>
      </c>
    </row>
    <row r="245" spans="1:6" ht="12.75" customHeight="1">
      <c r="A245" s="112"/>
      <c r="B245" s="29"/>
      <c r="C245" s="77" t="s">
        <v>20</v>
      </c>
      <c r="D245" s="17">
        <v>0</v>
      </c>
      <c r="E245" s="17"/>
      <c r="F245" s="17"/>
    </row>
    <row r="246" spans="1:6" ht="12.75" customHeight="1">
      <c r="A246" s="112"/>
      <c r="B246" s="29"/>
      <c r="C246" s="77"/>
      <c r="D246" s="17"/>
      <c r="E246" s="17"/>
      <c r="F246" s="17"/>
    </row>
    <row r="247" spans="1:6" ht="25.5" customHeight="1">
      <c r="A247" s="38">
        <v>300</v>
      </c>
      <c r="B247" s="39" t="s">
        <v>136</v>
      </c>
      <c r="C247" s="77"/>
      <c r="D247" s="17"/>
      <c r="E247" s="17"/>
      <c r="F247" s="17"/>
    </row>
    <row r="248" spans="1:6" ht="12.75" customHeight="1">
      <c r="A248" s="114">
        <v>345</v>
      </c>
      <c r="B248" s="29" t="s">
        <v>137</v>
      </c>
      <c r="C248" s="77"/>
      <c r="D248" s="17"/>
      <c r="E248" s="17"/>
      <c r="F248" s="17"/>
    </row>
    <row r="249" spans="1:6" ht="12.75" customHeight="1">
      <c r="A249" s="112"/>
      <c r="B249" s="29"/>
      <c r="C249" s="77"/>
      <c r="D249" s="17"/>
      <c r="E249" s="17"/>
      <c r="F249" s="17"/>
    </row>
    <row r="250" spans="1:6" ht="12.75" customHeight="1">
      <c r="A250" s="32">
        <v>990080</v>
      </c>
      <c r="B250" s="29" t="s">
        <v>138</v>
      </c>
      <c r="C250" s="77" t="s">
        <v>19</v>
      </c>
      <c r="D250" s="17">
        <v>0</v>
      </c>
      <c r="E250" s="17">
        <v>0</v>
      </c>
      <c r="F250" s="17">
        <v>0</v>
      </c>
    </row>
    <row r="251" spans="1:6" ht="12.75" customHeight="1">
      <c r="A251" s="149"/>
      <c r="B251" s="149"/>
      <c r="C251" s="77" t="s">
        <v>20</v>
      </c>
      <c r="D251" s="17">
        <v>0</v>
      </c>
      <c r="E251" s="17"/>
      <c r="F251" s="17"/>
    </row>
    <row r="252" spans="1:6" ht="15.75" customHeight="1">
      <c r="A252" s="150">
        <v>90200</v>
      </c>
      <c r="B252" s="150" t="s">
        <v>139</v>
      </c>
      <c r="C252" s="74"/>
      <c r="D252" s="74"/>
      <c r="E252" s="74"/>
      <c r="F252" s="74"/>
    </row>
    <row r="253" spans="1:6" ht="24.75" customHeight="1">
      <c r="A253" s="117">
        <v>9020100</v>
      </c>
      <c r="B253" s="117" t="s">
        <v>140</v>
      </c>
      <c r="C253" s="77"/>
      <c r="D253" s="77"/>
      <c r="E253" s="77"/>
      <c r="F253" s="77"/>
    </row>
    <row r="254" spans="1:6" ht="27" customHeight="1">
      <c r="A254" s="32">
        <v>990090</v>
      </c>
      <c r="B254" s="29" t="s">
        <v>141</v>
      </c>
      <c r="C254" s="77" t="s">
        <v>19</v>
      </c>
      <c r="D254" s="71">
        <v>0</v>
      </c>
      <c r="E254" s="17">
        <v>0</v>
      </c>
      <c r="F254" s="17">
        <v>0</v>
      </c>
    </row>
    <row r="255" spans="1:6" ht="12.75" customHeight="1">
      <c r="A255" s="112"/>
      <c r="B255" s="33"/>
      <c r="C255" s="77" t="s">
        <v>20</v>
      </c>
      <c r="D255" s="17">
        <v>0</v>
      </c>
      <c r="E255" s="17"/>
      <c r="F255" s="17"/>
    </row>
    <row r="256" spans="1:6" ht="12.75" customHeight="1">
      <c r="A256" s="112"/>
      <c r="B256" s="33"/>
      <c r="C256" s="77"/>
      <c r="D256" s="77"/>
      <c r="E256" s="77"/>
      <c r="F256" s="77"/>
    </row>
    <row r="257" spans="1:6" ht="27.75" customHeight="1">
      <c r="A257" s="32">
        <v>990100</v>
      </c>
      <c r="B257" s="29" t="s">
        <v>142</v>
      </c>
      <c r="C257" s="77" t="s">
        <v>19</v>
      </c>
      <c r="D257" s="16">
        <v>0</v>
      </c>
      <c r="E257" s="16">
        <v>0</v>
      </c>
      <c r="F257" s="16">
        <v>0</v>
      </c>
    </row>
    <row r="258" spans="1:6" ht="12.75" customHeight="1">
      <c r="A258" s="29"/>
      <c r="B258" s="29"/>
      <c r="C258" s="77" t="s">
        <v>20</v>
      </c>
      <c r="D258" s="16">
        <v>0</v>
      </c>
      <c r="E258" s="77"/>
      <c r="F258" s="77"/>
    </row>
    <row r="259" spans="1:6" ht="12.75" customHeight="1">
      <c r="A259" s="29"/>
      <c r="B259" s="29"/>
      <c r="C259" s="77"/>
      <c r="D259" s="77"/>
      <c r="E259" s="77"/>
      <c r="F259" s="77"/>
    </row>
    <row r="260" spans="1:6" ht="12.75" customHeight="1">
      <c r="A260" s="22">
        <v>9020400</v>
      </c>
      <c r="B260" s="22" t="s">
        <v>143</v>
      </c>
      <c r="C260" s="77"/>
      <c r="D260" s="77"/>
      <c r="E260" s="77"/>
      <c r="F260" s="77"/>
    </row>
    <row r="261" spans="1:6" ht="12.75" customHeight="1">
      <c r="A261" s="32">
        <v>990110</v>
      </c>
      <c r="B261" s="29" t="s">
        <v>144</v>
      </c>
      <c r="C261" s="77" t="s">
        <v>19</v>
      </c>
      <c r="D261" s="16">
        <v>0</v>
      </c>
      <c r="E261" s="16">
        <v>0</v>
      </c>
      <c r="F261" s="16">
        <v>0</v>
      </c>
    </row>
    <row r="262" spans="1:6" ht="12.75" customHeight="1">
      <c r="A262" s="112"/>
      <c r="B262" s="29"/>
      <c r="C262" s="77" t="s">
        <v>20</v>
      </c>
      <c r="D262" s="16">
        <v>0</v>
      </c>
      <c r="E262" s="77"/>
      <c r="F262" s="77"/>
    </row>
    <row r="263" spans="1:6" ht="12.75" customHeight="1">
      <c r="A263" s="112"/>
      <c r="B263" s="29"/>
      <c r="C263" s="77"/>
      <c r="D263" s="77"/>
      <c r="E263" s="77"/>
      <c r="F263" s="77"/>
    </row>
    <row r="264" spans="1:6" ht="12.75" customHeight="1">
      <c r="A264" s="114">
        <v>315</v>
      </c>
      <c r="B264" s="29" t="s">
        <v>145</v>
      </c>
      <c r="C264" s="77"/>
      <c r="D264" s="16"/>
      <c r="E264" s="16"/>
      <c r="F264" s="16"/>
    </row>
    <row r="265" spans="1:6" ht="12.75" customHeight="1">
      <c r="A265" s="112"/>
      <c r="B265" s="29"/>
      <c r="C265" s="77"/>
      <c r="D265" s="77"/>
      <c r="E265" s="77"/>
      <c r="F265" s="77"/>
    </row>
    <row r="266" spans="1:6" ht="27" customHeight="1">
      <c r="A266" s="32">
        <v>990120</v>
      </c>
      <c r="B266" s="29" t="s">
        <v>146</v>
      </c>
      <c r="C266" s="77" t="s">
        <v>19</v>
      </c>
      <c r="D266" s="151">
        <v>0</v>
      </c>
      <c r="E266" s="151">
        <v>0</v>
      </c>
      <c r="F266" s="151">
        <v>0</v>
      </c>
    </row>
    <row r="267" spans="1:6" ht="12.75" customHeight="1">
      <c r="A267" s="29"/>
      <c r="B267" s="29"/>
      <c r="C267" s="77" t="s">
        <v>20</v>
      </c>
      <c r="D267" s="151">
        <v>0</v>
      </c>
      <c r="E267" s="151"/>
      <c r="F267" s="151"/>
    </row>
    <row r="268" spans="1:6" ht="12.75" customHeight="1">
      <c r="A268" s="29"/>
      <c r="B268" s="29"/>
      <c r="C268" s="77"/>
      <c r="D268" s="77"/>
      <c r="E268" s="77"/>
      <c r="F268" s="77"/>
    </row>
    <row r="269" spans="1:6" ht="12.75" customHeight="1">
      <c r="A269" s="22">
        <v>9029900</v>
      </c>
      <c r="B269" s="22" t="s">
        <v>147</v>
      </c>
      <c r="C269" s="77"/>
      <c r="D269" s="77"/>
      <c r="E269" s="77"/>
      <c r="F269" s="77"/>
    </row>
    <row r="270" spans="1:6" ht="12.75" customHeight="1">
      <c r="A270" s="32">
        <v>990130</v>
      </c>
      <c r="B270" s="29" t="s">
        <v>147</v>
      </c>
      <c r="C270" s="77" t="s">
        <v>19</v>
      </c>
      <c r="D270" s="16">
        <v>0</v>
      </c>
      <c r="E270" s="16">
        <v>0</v>
      </c>
      <c r="F270" s="16">
        <v>0</v>
      </c>
    </row>
    <row r="271" spans="1:6" ht="12.75" customHeight="1">
      <c r="A271" s="115"/>
      <c r="B271" s="149"/>
      <c r="C271" s="77" t="s">
        <v>20</v>
      </c>
      <c r="D271" s="16">
        <v>0</v>
      </c>
      <c r="E271" s="77"/>
      <c r="F271" s="77"/>
    </row>
    <row r="272" spans="1:6" ht="12.75" customHeight="1">
      <c r="A272" s="115"/>
      <c r="B272" s="149"/>
      <c r="C272" s="77"/>
      <c r="D272" s="77"/>
      <c r="E272" s="77"/>
      <c r="F272" s="77"/>
    </row>
    <row r="273" spans="1:6" ht="26.25" customHeight="1">
      <c r="A273" s="152">
        <v>301</v>
      </c>
      <c r="B273" s="149" t="s">
        <v>148</v>
      </c>
      <c r="C273" s="77"/>
      <c r="D273" s="77"/>
      <c r="E273" s="77"/>
      <c r="F273" s="77"/>
    </row>
    <row r="274" spans="1:6" ht="16.5" customHeight="1">
      <c r="A274" s="152">
        <v>305</v>
      </c>
      <c r="B274" s="149" t="s">
        <v>149</v>
      </c>
      <c r="C274" s="77"/>
      <c r="D274" s="77"/>
      <c r="E274" s="77"/>
      <c r="F274" s="77"/>
    </row>
    <row r="275" spans="1:6" ht="25.5" customHeight="1">
      <c r="A275" s="152">
        <v>310</v>
      </c>
      <c r="B275" s="149" t="s">
        <v>150</v>
      </c>
      <c r="C275" s="77"/>
      <c r="D275" s="77"/>
      <c r="E275" s="77"/>
      <c r="F275" s="77"/>
    </row>
    <row r="276" spans="1:6" ht="12.75" customHeight="1">
      <c r="A276" s="120"/>
      <c r="B276" s="87" t="s">
        <v>55</v>
      </c>
      <c r="C276" s="88"/>
      <c r="D276" s="57"/>
      <c r="E276" s="57"/>
      <c r="F276" s="57"/>
    </row>
    <row r="277" spans="1:6" ht="12.75" customHeight="1">
      <c r="A277" s="123"/>
      <c r="B277" s="91" t="s">
        <v>151</v>
      </c>
      <c r="C277" s="92" t="s">
        <v>19</v>
      </c>
      <c r="D277" s="93">
        <f>D215+D220+D223+D230+D235+D239+D244+D250+D254+D257+D261+D266+D270</f>
        <v>0</v>
      </c>
      <c r="E277" s="93">
        <f>E215+E220+E223+E230+E235+E239+E244+E250+E254+E257+E261+E266+E270</f>
        <v>0</v>
      </c>
      <c r="F277" s="93">
        <f>F215+F220+F223+F230+F235+F239+F244+F250+F254+F257+F261+F266+F270</f>
        <v>0</v>
      </c>
    </row>
    <row r="278" spans="1:6" ht="12.75" customHeight="1">
      <c r="A278" s="95"/>
      <c r="B278" s="124"/>
      <c r="C278" s="96" t="s">
        <v>20</v>
      </c>
      <c r="D278" s="93">
        <f>D216+D221+D224+D231+D236+D240+D245+D251+D255+D258+D262+D267+D271</f>
        <v>0</v>
      </c>
      <c r="E278" s="125"/>
      <c r="F278" s="125"/>
    </row>
    <row r="279" spans="1:6" ht="15" customHeight="1">
      <c r="A279" s="153"/>
      <c r="B279" s="154" t="s">
        <v>152</v>
      </c>
      <c r="C279" s="155" t="s">
        <v>19</v>
      </c>
      <c r="D279" s="156">
        <f>D84+D130+D199+D209+D277+D6+D7+D8+D9</f>
        <v>0</v>
      </c>
      <c r="E279" s="157">
        <f>E84+E130+E199+E209+E277+E6+E7</f>
        <v>0</v>
      </c>
      <c r="F279" s="157">
        <f>F84+F130+F199+F209+F277</f>
        <v>0</v>
      </c>
    </row>
    <row r="280" spans="1:6" ht="15" customHeight="1">
      <c r="A280" s="158"/>
      <c r="B280" s="159"/>
      <c r="C280" s="160" t="s">
        <v>20</v>
      </c>
      <c r="D280" s="161">
        <f>D85+D131+D200+D210+D278+D10</f>
        <v>0</v>
      </c>
      <c r="E280" s="162"/>
      <c r="F280" s="163"/>
    </row>
    <row r="282" ht="24" customHeight="1"/>
  </sheetData>
  <sheetProtection selectLockedCells="1" selectUnlockedCells="1"/>
  <mergeCells count="10">
    <mergeCell ref="A208:A210"/>
    <mergeCell ref="A212:F212"/>
    <mergeCell ref="A83:A85"/>
    <mergeCell ref="A87:F87"/>
    <mergeCell ref="A133:F133"/>
    <mergeCell ref="A202:F202"/>
    <mergeCell ref="A1:F1"/>
    <mergeCell ref="A2:F2"/>
    <mergeCell ref="A3:F3"/>
    <mergeCell ref="A11:F12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6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7"/>
  <sheetViews>
    <sheetView workbookViewId="0" topLeftCell="A3">
      <selection activeCell="G611" sqref="G611"/>
    </sheetView>
  </sheetViews>
  <sheetFormatPr defaultColWidth="9.140625" defaultRowHeight="12.75"/>
  <cols>
    <col min="1" max="1" width="13.421875" style="164" customWidth="1"/>
    <col min="2" max="2" width="64.7109375" style="165" customWidth="1"/>
    <col min="3" max="3" width="33.140625" style="166" customWidth="1"/>
    <col min="4" max="4" width="12.421875" style="167" customWidth="1"/>
    <col min="5" max="5" width="11.7109375" style="168" customWidth="1"/>
    <col min="6" max="6" width="11.7109375" style="169" customWidth="1"/>
    <col min="7" max="7" width="14.421875" style="170" customWidth="1"/>
    <col min="8" max="8" width="9.140625" style="170" customWidth="1"/>
    <col min="9" max="9" width="15.8515625" style="170" customWidth="1"/>
    <col min="10" max="10" width="9.140625" style="170" customWidth="1"/>
    <col min="11" max="11" width="12.28125" style="170" customWidth="1"/>
    <col min="12" max="253" width="9.140625" style="170" customWidth="1"/>
    <col min="254" max="16384" width="9.00390625" style="0" customWidth="1"/>
  </cols>
  <sheetData>
    <row r="1" spans="1:6" ht="21" customHeight="1" hidden="1">
      <c r="A1" s="592" t="s">
        <v>153</v>
      </c>
      <c r="B1" s="592"/>
      <c r="C1" s="592"/>
      <c r="D1" s="592"/>
      <c r="E1" s="592"/>
      <c r="F1" s="592"/>
    </row>
    <row r="2" spans="1:6" ht="21" customHeight="1" hidden="1">
      <c r="A2" s="593" t="s">
        <v>154</v>
      </c>
      <c r="B2" s="593"/>
      <c r="C2" s="593"/>
      <c r="D2" s="593"/>
      <c r="E2" s="593"/>
      <c r="F2" s="593"/>
    </row>
    <row r="4" spans="1:6" ht="12.75" customHeight="1" hidden="1">
      <c r="A4" s="594" t="s">
        <v>155</v>
      </c>
      <c r="B4" s="594" t="s">
        <v>156</v>
      </c>
      <c r="C4" s="594"/>
      <c r="D4" s="595" t="s">
        <v>157</v>
      </c>
      <c r="E4" s="595" t="s">
        <v>158</v>
      </c>
      <c r="F4" s="596" t="s">
        <v>159</v>
      </c>
    </row>
    <row r="5" spans="1:6" ht="13.5" customHeight="1" hidden="1">
      <c r="A5" s="594"/>
      <c r="B5" s="594"/>
      <c r="C5" s="594"/>
      <c r="D5" s="595"/>
      <c r="E5" s="595"/>
      <c r="F5" s="596"/>
    </row>
    <row r="6" spans="1:6" ht="12.75" customHeight="1" hidden="1">
      <c r="A6" s="594"/>
      <c r="B6" s="594"/>
      <c r="C6" s="594"/>
      <c r="D6" s="595"/>
      <c r="E6" s="595"/>
      <c r="F6" s="595"/>
    </row>
    <row r="7" spans="1:6" ht="57" customHeight="1" hidden="1">
      <c r="A7" s="594"/>
      <c r="B7" s="594"/>
      <c r="C7" s="594"/>
      <c r="D7" s="595"/>
      <c r="E7" s="595"/>
      <c r="F7" s="595"/>
    </row>
    <row r="8" spans="1:6" ht="13.5" hidden="1">
      <c r="A8" s="171"/>
      <c r="B8" s="172"/>
      <c r="C8" s="172"/>
      <c r="E8" s="167"/>
      <c r="F8" s="173"/>
    </row>
    <row r="9" spans="1:6" ht="20.25" customHeight="1" hidden="1">
      <c r="A9" s="171"/>
      <c r="B9" s="174" t="s">
        <v>160</v>
      </c>
      <c r="C9" s="172"/>
      <c r="D9" s="175" t="s">
        <v>161</v>
      </c>
      <c r="E9" s="175" t="s">
        <v>161</v>
      </c>
      <c r="F9" s="176" t="s">
        <v>161</v>
      </c>
    </row>
    <row r="10" spans="1:6" ht="13.5" hidden="1">
      <c r="A10" s="177"/>
      <c r="B10" s="178"/>
      <c r="C10" s="178"/>
      <c r="D10" s="179"/>
      <c r="E10" s="179"/>
      <c r="F10" s="180"/>
    </row>
    <row r="11" spans="1:6" ht="42" customHeight="1">
      <c r="A11" s="598" t="s">
        <v>162</v>
      </c>
      <c r="B11" s="598"/>
      <c r="C11" s="598"/>
      <c r="D11" s="598"/>
      <c r="E11" s="598"/>
      <c r="F11" s="598"/>
    </row>
    <row r="12" spans="1:6" ht="18.75" customHeight="1">
      <c r="A12" s="181" t="s">
        <v>163</v>
      </c>
      <c r="B12" s="182"/>
      <c r="C12" s="183"/>
      <c r="D12" s="184" t="s">
        <v>164</v>
      </c>
      <c r="E12" s="184" t="s">
        <v>164</v>
      </c>
      <c r="F12" s="185" t="s">
        <v>164</v>
      </c>
    </row>
    <row r="13" spans="1:6" ht="15.75" customHeight="1">
      <c r="A13" s="186" t="s">
        <v>165</v>
      </c>
      <c r="B13" s="187" t="s">
        <v>166</v>
      </c>
      <c r="C13" s="188"/>
      <c r="D13" s="189"/>
      <c r="E13" s="189"/>
      <c r="F13" s="190"/>
    </row>
    <row r="14" spans="1:6" ht="12.75" customHeight="1">
      <c r="A14" s="191" t="s">
        <v>167</v>
      </c>
      <c r="B14" s="192"/>
      <c r="C14" s="193"/>
      <c r="D14" s="194">
        <v>2023</v>
      </c>
      <c r="E14" s="194">
        <v>2024</v>
      </c>
      <c r="F14" s="195">
        <v>2025</v>
      </c>
    </row>
    <row r="15" spans="1:6" ht="21.75" customHeight="1">
      <c r="A15" s="196"/>
      <c r="B15" s="197" t="s">
        <v>168</v>
      </c>
      <c r="C15" s="172"/>
      <c r="D15" s="167">
        <v>0</v>
      </c>
      <c r="E15" s="167">
        <v>0</v>
      </c>
      <c r="F15" s="167">
        <v>0</v>
      </c>
    </row>
    <row r="16" spans="1:6" s="198" customFormat="1" ht="33" customHeight="1">
      <c r="A16" s="597" t="s">
        <v>169</v>
      </c>
      <c r="B16" s="597"/>
      <c r="C16" s="597"/>
      <c r="D16" s="597"/>
      <c r="E16" s="597"/>
      <c r="F16" s="597"/>
    </row>
    <row r="17" spans="1:6" ht="17.25" customHeight="1">
      <c r="A17" s="181" t="s">
        <v>163</v>
      </c>
      <c r="B17" s="182"/>
      <c r="C17" s="183"/>
      <c r="D17" s="184" t="s">
        <v>164</v>
      </c>
      <c r="E17" s="184" t="s">
        <v>164</v>
      </c>
      <c r="F17" s="185" t="s">
        <v>164</v>
      </c>
    </row>
    <row r="18" spans="1:6" ht="15.75" customHeight="1">
      <c r="A18" s="186" t="s">
        <v>165</v>
      </c>
      <c r="B18" s="187" t="s">
        <v>166</v>
      </c>
      <c r="C18" s="188"/>
      <c r="D18" s="189"/>
      <c r="E18" s="189"/>
      <c r="F18" s="190"/>
    </row>
    <row r="19" spans="1:6" ht="12" customHeight="1">
      <c r="A19" s="191" t="s">
        <v>167</v>
      </c>
      <c r="B19" s="192"/>
      <c r="C19" s="193"/>
      <c r="D19" s="194">
        <v>2023</v>
      </c>
      <c r="E19" s="194">
        <v>2024</v>
      </c>
      <c r="F19" s="195">
        <v>2025</v>
      </c>
    </row>
    <row r="20" spans="1:6" ht="22.5" customHeight="1">
      <c r="A20" s="133"/>
      <c r="B20" s="116" t="s">
        <v>163</v>
      </c>
      <c r="C20" s="199"/>
      <c r="D20" s="200"/>
      <c r="E20" s="200"/>
      <c r="F20" s="200"/>
    </row>
    <row r="21" spans="1:6" ht="26.25" customHeight="1">
      <c r="A21" s="201" t="s">
        <v>170</v>
      </c>
      <c r="B21" s="201" t="s">
        <v>171</v>
      </c>
      <c r="C21" s="202"/>
      <c r="D21" s="200"/>
      <c r="E21" s="200"/>
      <c r="F21" s="200"/>
    </row>
    <row r="22" spans="1:6" ht="21" customHeight="1">
      <c r="A22" s="116"/>
      <c r="B22" s="203" t="s">
        <v>172</v>
      </c>
      <c r="C22" s="204"/>
      <c r="D22" s="205"/>
      <c r="E22" s="205"/>
      <c r="F22" s="205"/>
    </row>
    <row r="23" spans="1:6" ht="12.75" customHeight="1">
      <c r="A23" s="130" t="s">
        <v>173</v>
      </c>
      <c r="B23" s="19" t="s">
        <v>174</v>
      </c>
      <c r="C23" s="206"/>
      <c r="D23" s="207"/>
      <c r="E23" s="207"/>
      <c r="F23" s="207"/>
    </row>
    <row r="24" spans="1:6" ht="12.75" customHeight="1" hidden="1">
      <c r="A24" s="208">
        <v>1030100</v>
      </c>
      <c r="B24" s="209" t="s">
        <v>175</v>
      </c>
      <c r="C24" s="204"/>
      <c r="D24" s="205"/>
      <c r="E24" s="205"/>
      <c r="F24" s="205"/>
    </row>
    <row r="25" spans="1:6" ht="13.5" hidden="1">
      <c r="A25" s="210">
        <v>1030102</v>
      </c>
      <c r="B25" s="211" t="s">
        <v>176</v>
      </c>
      <c r="C25" s="204"/>
      <c r="D25" s="205"/>
      <c r="E25" s="205"/>
      <c r="F25" s="205"/>
    </row>
    <row r="26" spans="1:6" ht="13.5">
      <c r="A26" s="49">
        <v>101010</v>
      </c>
      <c r="B26" s="33" t="s">
        <v>177</v>
      </c>
      <c r="C26" s="202" t="s">
        <v>19</v>
      </c>
      <c r="D26" s="212">
        <v>0</v>
      </c>
      <c r="E26" s="212">
        <v>0</v>
      </c>
      <c r="F26" s="212">
        <v>0</v>
      </c>
    </row>
    <row r="27" spans="1:6" ht="13.5">
      <c r="A27" s="213"/>
      <c r="B27" s="116"/>
      <c r="C27" s="214" t="s">
        <v>178</v>
      </c>
      <c r="D27" s="212">
        <v>0</v>
      </c>
      <c r="E27" s="212">
        <v>0</v>
      </c>
      <c r="F27" s="212">
        <v>0</v>
      </c>
    </row>
    <row r="28" spans="1:6" ht="13.5">
      <c r="A28" s="213"/>
      <c r="B28" s="116"/>
      <c r="C28" s="214" t="s">
        <v>179</v>
      </c>
      <c r="D28" s="212">
        <v>0</v>
      </c>
      <c r="E28" s="212">
        <v>0</v>
      </c>
      <c r="F28" s="212">
        <v>0</v>
      </c>
    </row>
    <row r="29" spans="1:6" ht="13.5">
      <c r="A29" s="213"/>
      <c r="B29" s="116"/>
      <c r="C29" s="202" t="s">
        <v>20</v>
      </c>
      <c r="D29" s="212">
        <v>0</v>
      </c>
      <c r="E29" s="212"/>
      <c r="F29" s="212"/>
    </row>
    <row r="30" spans="1:6" ht="13.5">
      <c r="A30" s="213"/>
      <c r="B30" s="116"/>
      <c r="C30" s="202"/>
      <c r="D30" s="200"/>
      <c r="E30" s="215"/>
      <c r="F30" s="215"/>
    </row>
    <row r="31" spans="1:6" ht="13.5">
      <c r="A31" s="213"/>
      <c r="B31" s="216" t="s">
        <v>180</v>
      </c>
      <c r="C31" s="217"/>
      <c r="D31" s="218"/>
      <c r="E31" s="219"/>
      <c r="F31" s="219"/>
    </row>
    <row r="32" spans="1:6" ht="13.5">
      <c r="A32" s="220"/>
      <c r="B32" s="221" t="s">
        <v>181</v>
      </c>
      <c r="C32" s="222" t="s">
        <v>19</v>
      </c>
      <c r="D32" s="223">
        <f aca="true" t="shared" si="0" ref="D32:F34">D26</f>
        <v>0</v>
      </c>
      <c r="E32" s="223">
        <f t="shared" si="0"/>
        <v>0</v>
      </c>
      <c r="F32" s="223">
        <f t="shared" si="0"/>
        <v>0</v>
      </c>
    </row>
    <row r="33" spans="1:6" ht="13.5">
      <c r="A33" s="213"/>
      <c r="B33" s="224"/>
      <c r="C33" s="225" t="s">
        <v>178</v>
      </c>
      <c r="D33" s="223">
        <f t="shared" si="0"/>
        <v>0</v>
      </c>
      <c r="E33" s="223">
        <f t="shared" si="0"/>
        <v>0</v>
      </c>
      <c r="F33" s="223">
        <f t="shared" si="0"/>
        <v>0</v>
      </c>
    </row>
    <row r="34" spans="1:6" ht="13.5">
      <c r="A34" s="213"/>
      <c r="B34" s="224"/>
      <c r="C34" s="225" t="s">
        <v>179</v>
      </c>
      <c r="D34" s="223">
        <f t="shared" si="0"/>
        <v>0</v>
      </c>
      <c r="E34" s="223">
        <f t="shared" si="0"/>
        <v>0</v>
      </c>
      <c r="F34" s="223">
        <f t="shared" si="0"/>
        <v>0</v>
      </c>
    </row>
    <row r="35" spans="1:6" ht="13.5">
      <c r="A35" s="213"/>
      <c r="B35" s="226"/>
      <c r="C35" s="227" t="s">
        <v>20</v>
      </c>
      <c r="D35" s="223">
        <f>D29</f>
        <v>0</v>
      </c>
      <c r="E35" s="228"/>
      <c r="F35" s="228"/>
    </row>
    <row r="36" spans="1:6" ht="13.5">
      <c r="A36" s="213"/>
      <c r="B36" s="229" t="s">
        <v>182</v>
      </c>
      <c r="C36" s="230"/>
      <c r="D36" s="231"/>
      <c r="E36" s="232"/>
      <c r="F36" s="232"/>
    </row>
    <row r="37" spans="1:6" ht="13.5">
      <c r="A37" s="213"/>
      <c r="B37" s="233" t="s">
        <v>183</v>
      </c>
      <c r="C37" s="230" t="s">
        <v>19</v>
      </c>
      <c r="D37" s="234">
        <f aca="true" t="shared" si="1" ref="D37:F39">D32</f>
        <v>0</v>
      </c>
      <c r="E37" s="235">
        <f t="shared" si="1"/>
        <v>0</v>
      </c>
      <c r="F37" s="235">
        <f t="shared" si="1"/>
        <v>0</v>
      </c>
    </row>
    <row r="38" spans="1:6" ht="13.5">
      <c r="A38" s="213"/>
      <c r="B38" s="229"/>
      <c r="C38" s="236" t="s">
        <v>178</v>
      </c>
      <c r="D38" s="234">
        <f t="shared" si="1"/>
        <v>0</v>
      </c>
      <c r="E38" s="235">
        <f t="shared" si="1"/>
        <v>0</v>
      </c>
      <c r="F38" s="235">
        <f t="shared" si="1"/>
        <v>0</v>
      </c>
    </row>
    <row r="39" spans="1:6" ht="13.5">
      <c r="A39" s="213"/>
      <c r="B39" s="229"/>
      <c r="C39" s="236" t="s">
        <v>179</v>
      </c>
      <c r="D39" s="234">
        <f t="shared" si="1"/>
        <v>0</v>
      </c>
      <c r="E39" s="235">
        <f t="shared" si="1"/>
        <v>0</v>
      </c>
      <c r="F39" s="235">
        <f t="shared" si="1"/>
        <v>0</v>
      </c>
    </row>
    <row r="40" spans="1:6" ht="13.5">
      <c r="A40" s="213"/>
      <c r="B40" s="237"/>
      <c r="C40" s="238" t="s">
        <v>20</v>
      </c>
      <c r="D40" s="239">
        <f>D35</f>
        <v>0</v>
      </c>
      <c r="E40" s="240"/>
      <c r="F40" s="240"/>
    </row>
    <row r="41" spans="1:6" ht="18.75" customHeight="1">
      <c r="A41" s="241"/>
      <c r="B41" s="242" t="s">
        <v>184</v>
      </c>
      <c r="C41" s="243"/>
      <c r="D41" s="244"/>
      <c r="E41" s="245"/>
      <c r="F41" s="245"/>
    </row>
    <row r="42" spans="1:6" ht="33" customHeight="1">
      <c r="A42" s="246" t="s">
        <v>185</v>
      </c>
      <c r="B42" s="116" t="s">
        <v>186</v>
      </c>
      <c r="C42" s="202"/>
      <c r="D42" s="200"/>
      <c r="E42" s="215"/>
      <c r="F42" s="215"/>
    </row>
    <row r="43" spans="1:6" ht="21.75" customHeight="1">
      <c r="A43" s="116"/>
      <c r="B43" s="203" t="s">
        <v>172</v>
      </c>
      <c r="C43" s="204"/>
      <c r="D43" s="205"/>
      <c r="E43" s="205"/>
      <c r="F43" s="205"/>
    </row>
    <row r="44" spans="1:6" ht="13.5">
      <c r="A44" s="19" t="s">
        <v>187</v>
      </c>
      <c r="B44" s="19" t="s">
        <v>174</v>
      </c>
      <c r="C44" s="206"/>
      <c r="D44" s="207"/>
      <c r="E44" s="207"/>
      <c r="F44" s="207"/>
    </row>
    <row r="45" spans="1:6" ht="13.5" hidden="1">
      <c r="A45" s="208">
        <v>1030200</v>
      </c>
      <c r="B45" s="209" t="s">
        <v>188</v>
      </c>
      <c r="C45" s="204"/>
      <c r="D45" s="205"/>
      <c r="E45" s="205"/>
      <c r="F45" s="205"/>
    </row>
    <row r="46" spans="1:6" ht="13.5">
      <c r="A46" s="208"/>
      <c r="B46" s="209"/>
      <c r="C46" s="204"/>
      <c r="D46" s="205"/>
      <c r="E46" s="205"/>
      <c r="F46" s="205"/>
    </row>
    <row r="47" spans="1:6" s="166" customFormat="1" ht="27" customHeight="1">
      <c r="A47" s="49">
        <v>103010</v>
      </c>
      <c r="B47" s="33" t="s">
        <v>189</v>
      </c>
      <c r="C47" s="202" t="s">
        <v>19</v>
      </c>
      <c r="D47" s="212">
        <v>0</v>
      </c>
      <c r="E47" s="212">
        <v>0</v>
      </c>
      <c r="F47" s="212">
        <v>0</v>
      </c>
    </row>
    <row r="48" spans="1:6" s="166" customFormat="1" ht="13.5">
      <c r="A48" s="133"/>
      <c r="B48" s="204"/>
      <c r="C48" s="214" t="s">
        <v>178</v>
      </c>
      <c r="D48" s="212">
        <v>0</v>
      </c>
      <c r="E48" s="212">
        <v>0</v>
      </c>
      <c r="F48" s="212">
        <v>0</v>
      </c>
    </row>
    <row r="49" spans="1:6" s="166" customFormat="1" ht="13.5">
      <c r="A49" s="133"/>
      <c r="B49" s="116"/>
      <c r="C49" s="214" t="s">
        <v>179</v>
      </c>
      <c r="D49" s="212">
        <v>0</v>
      </c>
      <c r="E49" s="212">
        <v>0</v>
      </c>
      <c r="F49" s="212">
        <v>0</v>
      </c>
    </row>
    <row r="50" spans="1:6" s="166" customFormat="1" ht="13.5">
      <c r="A50" s="133"/>
      <c r="B50" s="116"/>
      <c r="C50" s="202" t="s">
        <v>20</v>
      </c>
      <c r="D50" s="212">
        <v>0</v>
      </c>
      <c r="E50" s="212"/>
      <c r="F50" s="212"/>
    </row>
    <row r="51" spans="1:6" s="166" customFormat="1" ht="24" customHeight="1">
      <c r="A51" s="247">
        <v>130</v>
      </c>
      <c r="B51" s="116" t="s">
        <v>190</v>
      </c>
      <c r="C51" s="202" t="s">
        <v>191</v>
      </c>
      <c r="D51" s="248">
        <v>0</v>
      </c>
      <c r="E51" s="249"/>
      <c r="F51" s="249"/>
    </row>
    <row r="52" spans="1:6" s="166" customFormat="1" ht="13.5">
      <c r="A52" s="133"/>
      <c r="B52" s="116"/>
      <c r="C52" s="214"/>
      <c r="D52" s="250"/>
      <c r="E52" s="249"/>
      <c r="F52" s="249"/>
    </row>
    <row r="53" spans="1:6" ht="13.5">
      <c r="A53" s="49">
        <v>103020</v>
      </c>
      <c r="B53" s="33" t="s">
        <v>192</v>
      </c>
      <c r="C53" s="202" t="s">
        <v>19</v>
      </c>
      <c r="D53" s="212">
        <v>0</v>
      </c>
      <c r="E53" s="212">
        <v>0</v>
      </c>
      <c r="F53" s="212">
        <v>0</v>
      </c>
    </row>
    <row r="54" spans="1:6" s="166" customFormat="1" ht="13.5">
      <c r="A54" s="213"/>
      <c r="B54" s="116"/>
      <c r="C54" s="214" t="s">
        <v>178</v>
      </c>
      <c r="D54" s="212">
        <v>0</v>
      </c>
      <c r="E54" s="212">
        <v>0</v>
      </c>
      <c r="F54" s="212">
        <v>0</v>
      </c>
    </row>
    <row r="55" spans="1:6" s="166" customFormat="1" ht="13.5">
      <c r="A55" s="213"/>
      <c r="B55" s="116"/>
      <c r="C55" s="214" t="s">
        <v>179</v>
      </c>
      <c r="D55" s="212">
        <v>0</v>
      </c>
      <c r="E55" s="212">
        <v>0</v>
      </c>
      <c r="F55" s="212">
        <v>0</v>
      </c>
    </row>
    <row r="56" spans="1:6" s="166" customFormat="1" ht="13.5">
      <c r="A56" s="213"/>
      <c r="B56" s="116"/>
      <c r="C56" s="202" t="s">
        <v>20</v>
      </c>
      <c r="D56" s="212">
        <v>0</v>
      </c>
      <c r="E56" s="212"/>
      <c r="F56" s="212"/>
    </row>
    <row r="57" spans="1:6" s="166" customFormat="1" ht="13.5">
      <c r="A57" s="213"/>
      <c r="B57" s="116"/>
      <c r="C57" s="202"/>
      <c r="D57" s="251"/>
      <c r="E57" s="252"/>
      <c r="F57" s="252"/>
    </row>
    <row r="58" spans="1:6" s="166" customFormat="1" ht="13.5">
      <c r="A58" s="213"/>
      <c r="B58" s="253" t="s">
        <v>180</v>
      </c>
      <c r="C58" s="254"/>
      <c r="D58" s="255"/>
      <c r="E58" s="256"/>
      <c r="F58" s="256"/>
    </row>
    <row r="59" spans="1:6" s="166" customFormat="1" ht="27">
      <c r="A59" s="257"/>
      <c r="B59" s="258" t="s">
        <v>193</v>
      </c>
      <c r="C59" s="259" t="s">
        <v>19</v>
      </c>
      <c r="D59" s="260">
        <f aca="true" t="shared" si="2" ref="D59:F61">D47+D53</f>
        <v>0</v>
      </c>
      <c r="E59" s="260">
        <f t="shared" si="2"/>
        <v>0</v>
      </c>
      <c r="F59" s="260">
        <f t="shared" si="2"/>
        <v>0</v>
      </c>
    </row>
    <row r="60" spans="1:6" s="166" customFormat="1" ht="13.5">
      <c r="A60" s="213"/>
      <c r="B60" s="261"/>
      <c r="C60" s="262" t="s">
        <v>178</v>
      </c>
      <c r="D60" s="260">
        <f t="shared" si="2"/>
        <v>0</v>
      </c>
      <c r="E60" s="260">
        <f t="shared" si="2"/>
        <v>0</v>
      </c>
      <c r="F60" s="260">
        <f t="shared" si="2"/>
        <v>0</v>
      </c>
    </row>
    <row r="61" spans="1:6" s="166" customFormat="1" ht="13.5">
      <c r="A61" s="213"/>
      <c r="B61" s="261"/>
      <c r="C61" s="262" t="s">
        <v>179</v>
      </c>
      <c r="D61" s="260">
        <f t="shared" si="2"/>
        <v>0</v>
      </c>
      <c r="E61" s="260">
        <f t="shared" si="2"/>
        <v>0</v>
      </c>
      <c r="F61" s="260">
        <f t="shared" si="2"/>
        <v>0</v>
      </c>
    </row>
    <row r="62" spans="1:6" s="166" customFormat="1" ht="13.5">
      <c r="A62" s="213"/>
      <c r="B62" s="261"/>
      <c r="C62" s="259" t="s">
        <v>20</v>
      </c>
      <c r="D62" s="260">
        <f>D50+D56+D51</f>
        <v>0</v>
      </c>
      <c r="E62" s="263"/>
      <c r="F62" s="263"/>
    </row>
    <row r="63" spans="1:6" s="166" customFormat="1" ht="13.5">
      <c r="A63" s="213"/>
      <c r="B63" s="264" t="s">
        <v>182</v>
      </c>
      <c r="C63" s="265"/>
      <c r="D63" s="266"/>
      <c r="E63" s="267"/>
      <c r="F63" s="267"/>
    </row>
    <row r="64" spans="1:6" s="166" customFormat="1" ht="13.5">
      <c r="A64" s="213"/>
      <c r="B64" s="233" t="s">
        <v>183</v>
      </c>
      <c r="C64" s="230" t="s">
        <v>19</v>
      </c>
      <c r="D64" s="268">
        <f aca="true" t="shared" si="3" ref="D64:F66">D59</f>
        <v>0</v>
      </c>
      <c r="E64" s="268">
        <f t="shared" si="3"/>
        <v>0</v>
      </c>
      <c r="F64" s="268">
        <f t="shared" si="3"/>
        <v>0</v>
      </c>
    </row>
    <row r="65" spans="1:6" s="166" customFormat="1" ht="13.5">
      <c r="A65" s="213"/>
      <c r="B65" s="229"/>
      <c r="C65" s="230" t="s">
        <v>178</v>
      </c>
      <c r="D65" s="268">
        <f t="shared" si="3"/>
        <v>0</v>
      </c>
      <c r="E65" s="268">
        <f t="shared" si="3"/>
        <v>0</v>
      </c>
      <c r="F65" s="268">
        <f t="shared" si="3"/>
        <v>0</v>
      </c>
    </row>
    <row r="66" spans="1:6" s="166" customFormat="1" ht="13.5">
      <c r="A66" s="213"/>
      <c r="B66" s="229"/>
      <c r="C66" s="236" t="s">
        <v>179</v>
      </c>
      <c r="D66" s="268">
        <f t="shared" si="3"/>
        <v>0</v>
      </c>
      <c r="E66" s="268">
        <f t="shared" si="3"/>
        <v>0</v>
      </c>
      <c r="F66" s="268">
        <f t="shared" si="3"/>
        <v>0</v>
      </c>
    </row>
    <row r="67" spans="1:6" s="166" customFormat="1" ht="13.5">
      <c r="A67" s="213"/>
      <c r="B67" s="229"/>
      <c r="C67" s="230" t="s">
        <v>20</v>
      </c>
      <c r="D67" s="268">
        <f>D62</f>
        <v>0</v>
      </c>
      <c r="E67" s="269"/>
      <c r="F67" s="269"/>
    </row>
    <row r="68" spans="1:6" s="166" customFormat="1" ht="13.5">
      <c r="A68" s="270"/>
      <c r="B68" s="271" t="s">
        <v>163</v>
      </c>
      <c r="C68" s="243"/>
      <c r="D68" s="272"/>
      <c r="E68" s="273"/>
      <c r="F68" s="273"/>
    </row>
    <row r="69" spans="1:6" s="166" customFormat="1" ht="13.5">
      <c r="A69" s="274" t="s">
        <v>194</v>
      </c>
      <c r="B69" s="275" t="s">
        <v>195</v>
      </c>
      <c r="C69" s="202"/>
      <c r="D69" s="251"/>
      <c r="E69" s="252"/>
      <c r="F69" s="252"/>
    </row>
    <row r="70" spans="1:6" s="166" customFormat="1" ht="13.5">
      <c r="A70" s="275"/>
      <c r="B70" s="203" t="s">
        <v>172</v>
      </c>
      <c r="C70" s="202"/>
      <c r="D70" s="251"/>
      <c r="E70" s="252"/>
      <c r="F70" s="252"/>
    </row>
    <row r="71" spans="1:6" s="166" customFormat="1" ht="13.5">
      <c r="A71" s="19" t="s">
        <v>196</v>
      </c>
      <c r="B71" s="19" t="s">
        <v>174</v>
      </c>
      <c r="C71" s="202"/>
      <c r="D71" s="251"/>
      <c r="E71" s="252"/>
      <c r="F71" s="252"/>
    </row>
    <row r="72" spans="1:6" s="166" customFormat="1" ht="13.5">
      <c r="A72" s="50"/>
      <c r="B72" s="45"/>
      <c r="C72" s="202"/>
      <c r="D72" s="251"/>
      <c r="E72" s="252"/>
      <c r="F72" s="252"/>
    </row>
    <row r="73" spans="1:6" ht="27">
      <c r="A73" s="49">
        <v>108010</v>
      </c>
      <c r="B73" s="33" t="s">
        <v>197</v>
      </c>
      <c r="C73" s="202" t="s">
        <v>19</v>
      </c>
      <c r="D73" s="212">
        <v>0</v>
      </c>
      <c r="E73" s="212">
        <v>0</v>
      </c>
      <c r="F73" s="212">
        <v>0</v>
      </c>
    </row>
    <row r="74" spans="1:6" s="166" customFormat="1" ht="13.5">
      <c r="A74" s="49"/>
      <c r="B74" s="27"/>
      <c r="C74" s="214" t="s">
        <v>178</v>
      </c>
      <c r="D74" s="212">
        <v>0</v>
      </c>
      <c r="E74" s="212">
        <v>0</v>
      </c>
      <c r="F74" s="212">
        <v>0</v>
      </c>
    </row>
    <row r="75" spans="1:6" s="166" customFormat="1" ht="13.5">
      <c r="A75" s="49"/>
      <c r="B75" s="33"/>
      <c r="C75" s="214" t="s">
        <v>179</v>
      </c>
      <c r="D75" s="212">
        <v>0</v>
      </c>
      <c r="E75" s="212">
        <v>0</v>
      </c>
      <c r="F75" s="212">
        <v>0</v>
      </c>
    </row>
    <row r="76" spans="1:6" s="166" customFormat="1" ht="13.5">
      <c r="A76" s="49"/>
      <c r="B76" s="33"/>
      <c r="C76" s="202" t="s">
        <v>20</v>
      </c>
      <c r="D76" s="212">
        <v>0</v>
      </c>
      <c r="E76" s="212"/>
      <c r="F76" s="212"/>
    </row>
    <row r="77" spans="1:6" s="166" customFormat="1" ht="13.5">
      <c r="A77" s="49"/>
      <c r="B77" s="33"/>
      <c r="C77" s="202"/>
      <c r="D77" s="200"/>
      <c r="E77" s="200"/>
      <c r="F77" s="200"/>
    </row>
    <row r="78" spans="1:6" ht="13.5">
      <c r="A78" s="49">
        <v>108020</v>
      </c>
      <c r="B78" s="33" t="s">
        <v>198</v>
      </c>
      <c r="C78" s="202" t="s">
        <v>19</v>
      </c>
      <c r="D78" s="212">
        <v>0</v>
      </c>
      <c r="E78" s="212">
        <v>0</v>
      </c>
      <c r="F78" s="212">
        <v>0</v>
      </c>
    </row>
    <row r="79" spans="1:6" s="166" customFormat="1" ht="13.5">
      <c r="A79" s="213"/>
      <c r="B79" s="116"/>
      <c r="C79" s="214" t="s">
        <v>178</v>
      </c>
      <c r="D79" s="212">
        <v>0</v>
      </c>
      <c r="E79" s="212">
        <v>0</v>
      </c>
      <c r="F79" s="212">
        <v>0</v>
      </c>
    </row>
    <row r="80" spans="1:6" s="166" customFormat="1" ht="13.5">
      <c r="A80" s="213"/>
      <c r="B80" s="116"/>
      <c r="C80" s="214" t="s">
        <v>179</v>
      </c>
      <c r="D80" s="212">
        <v>0</v>
      </c>
      <c r="E80" s="212">
        <v>0</v>
      </c>
      <c r="F80" s="212">
        <v>0</v>
      </c>
    </row>
    <row r="81" spans="1:6" s="166" customFormat="1" ht="13.5">
      <c r="A81" s="213"/>
      <c r="B81" s="116"/>
      <c r="C81" s="202" t="s">
        <v>20</v>
      </c>
      <c r="D81" s="212">
        <v>0</v>
      </c>
      <c r="E81" s="212"/>
      <c r="F81" s="212"/>
    </row>
    <row r="82" spans="1:6" s="166" customFormat="1" ht="13.5">
      <c r="A82" s="213"/>
      <c r="B82" s="116"/>
      <c r="C82" s="202"/>
      <c r="D82" s="251"/>
      <c r="E82" s="249"/>
      <c r="F82" s="249"/>
    </row>
    <row r="83" spans="1:6" s="166" customFormat="1" ht="13.5">
      <c r="A83" s="213"/>
      <c r="B83" s="253" t="s">
        <v>180</v>
      </c>
      <c r="C83" s="254"/>
      <c r="D83" s="255"/>
      <c r="E83" s="276"/>
      <c r="F83" s="276"/>
    </row>
    <row r="84" spans="1:6" s="166" customFormat="1" ht="13.5">
      <c r="A84" s="257"/>
      <c r="B84" s="277" t="s">
        <v>199</v>
      </c>
      <c r="C84" s="259" t="s">
        <v>19</v>
      </c>
      <c r="D84" s="260">
        <f aca="true" t="shared" si="4" ref="D84:F86">D73+D78</f>
        <v>0</v>
      </c>
      <c r="E84" s="260">
        <f t="shared" si="4"/>
        <v>0</v>
      </c>
      <c r="F84" s="260">
        <f t="shared" si="4"/>
        <v>0</v>
      </c>
    </row>
    <row r="85" spans="1:6" s="166" customFormat="1" ht="13.5">
      <c r="A85" s="213"/>
      <c r="B85" s="261"/>
      <c r="C85" s="262" t="s">
        <v>178</v>
      </c>
      <c r="D85" s="260">
        <f t="shared" si="4"/>
        <v>0</v>
      </c>
      <c r="E85" s="260">
        <f t="shared" si="4"/>
        <v>0</v>
      </c>
      <c r="F85" s="260">
        <f t="shared" si="4"/>
        <v>0</v>
      </c>
    </row>
    <row r="86" spans="1:6" s="166" customFormat="1" ht="13.5">
      <c r="A86" s="213"/>
      <c r="B86" s="261"/>
      <c r="C86" s="262" t="s">
        <v>179</v>
      </c>
      <c r="D86" s="260">
        <f t="shared" si="4"/>
        <v>0</v>
      </c>
      <c r="E86" s="260">
        <f t="shared" si="4"/>
        <v>0</v>
      </c>
      <c r="F86" s="260">
        <f t="shared" si="4"/>
        <v>0</v>
      </c>
    </row>
    <row r="87" spans="1:6" s="166" customFormat="1" ht="13.5">
      <c r="A87" s="213"/>
      <c r="B87" s="261"/>
      <c r="C87" s="259" t="s">
        <v>20</v>
      </c>
      <c r="D87" s="260">
        <f>D76+D81</f>
        <v>0</v>
      </c>
      <c r="E87" s="260"/>
      <c r="F87" s="260"/>
    </row>
    <row r="88" spans="1:6" s="166" customFormat="1" ht="13.5">
      <c r="A88" s="213"/>
      <c r="B88" s="264" t="s">
        <v>182</v>
      </c>
      <c r="C88" s="265"/>
      <c r="D88" s="266"/>
      <c r="E88" s="267"/>
      <c r="F88" s="267"/>
    </row>
    <row r="89" spans="1:6" s="166" customFormat="1" ht="13.5">
      <c r="A89" s="213"/>
      <c r="B89" s="233" t="s">
        <v>183</v>
      </c>
      <c r="C89" s="230" t="s">
        <v>19</v>
      </c>
      <c r="D89" s="268">
        <f aca="true" t="shared" si="5" ref="D89:F91">D84</f>
        <v>0</v>
      </c>
      <c r="E89" s="268">
        <f t="shared" si="5"/>
        <v>0</v>
      </c>
      <c r="F89" s="268">
        <f t="shared" si="5"/>
        <v>0</v>
      </c>
    </row>
    <row r="90" spans="1:6" s="166" customFormat="1" ht="13.5">
      <c r="A90" s="213"/>
      <c r="B90" s="229"/>
      <c r="C90" s="236" t="s">
        <v>178</v>
      </c>
      <c r="D90" s="268">
        <f t="shared" si="5"/>
        <v>0</v>
      </c>
      <c r="E90" s="268">
        <f t="shared" si="5"/>
        <v>0</v>
      </c>
      <c r="F90" s="268">
        <f t="shared" si="5"/>
        <v>0</v>
      </c>
    </row>
    <row r="91" spans="1:6" s="166" customFormat="1" ht="13.5">
      <c r="A91" s="213"/>
      <c r="B91" s="229"/>
      <c r="C91" s="236" t="s">
        <v>179</v>
      </c>
      <c r="D91" s="268">
        <f t="shared" si="5"/>
        <v>0</v>
      </c>
      <c r="E91" s="268">
        <f t="shared" si="5"/>
        <v>0</v>
      </c>
      <c r="F91" s="268">
        <f t="shared" si="5"/>
        <v>0</v>
      </c>
    </row>
    <row r="92" spans="1:6" s="166" customFormat="1" ht="13.5">
      <c r="A92" s="213"/>
      <c r="B92" s="229"/>
      <c r="C92" s="230" t="s">
        <v>20</v>
      </c>
      <c r="D92" s="268">
        <f>D87</f>
        <v>0</v>
      </c>
      <c r="E92" s="268"/>
      <c r="F92" s="268"/>
    </row>
    <row r="93" spans="1:6" s="166" customFormat="1" ht="15.75" customHeight="1">
      <c r="A93" s="278"/>
      <c r="B93" s="242" t="s">
        <v>163</v>
      </c>
      <c r="C93" s="243"/>
      <c r="D93" s="272"/>
      <c r="E93" s="273"/>
      <c r="F93" s="273"/>
    </row>
    <row r="94" spans="1:6" s="166" customFormat="1" ht="18.75" customHeight="1">
      <c r="A94" s="246" t="s">
        <v>200</v>
      </c>
      <c r="B94" s="116" t="s">
        <v>201</v>
      </c>
      <c r="C94" s="202"/>
      <c r="D94" s="251"/>
      <c r="E94" s="252"/>
      <c r="F94" s="252"/>
    </row>
    <row r="95" spans="1:6" s="166" customFormat="1" ht="13.5">
      <c r="A95" s="116"/>
      <c r="B95" s="279" t="s">
        <v>172</v>
      </c>
      <c r="C95" s="202"/>
      <c r="D95" s="251"/>
      <c r="E95" s="252"/>
      <c r="F95" s="252"/>
    </row>
    <row r="96" spans="1:6" s="166" customFormat="1" ht="13.5">
      <c r="A96" s="280" t="s">
        <v>202</v>
      </c>
      <c r="B96" s="131" t="s">
        <v>203</v>
      </c>
      <c r="C96" s="202"/>
      <c r="D96" s="251"/>
      <c r="E96" s="252"/>
      <c r="F96" s="252"/>
    </row>
    <row r="97" spans="1:6" s="166" customFormat="1" ht="13.5">
      <c r="A97" s="213"/>
      <c r="B97" s="116"/>
      <c r="C97" s="202"/>
      <c r="D97" s="251"/>
      <c r="E97" s="252"/>
      <c r="F97" s="252"/>
    </row>
    <row r="98" spans="1:6" ht="13.5">
      <c r="A98" s="49">
        <v>111010</v>
      </c>
      <c r="B98" s="33" t="s">
        <v>80</v>
      </c>
      <c r="C98" s="202" t="s">
        <v>19</v>
      </c>
      <c r="D98" s="212">
        <v>0</v>
      </c>
      <c r="E98" s="212">
        <v>0</v>
      </c>
      <c r="F98" s="212">
        <v>0</v>
      </c>
    </row>
    <row r="99" spans="1:6" ht="13.5">
      <c r="A99" s="49"/>
      <c r="B99" s="33"/>
      <c r="C99" s="214" t="s">
        <v>178</v>
      </c>
      <c r="D99" s="212">
        <v>0</v>
      </c>
      <c r="E99" s="212">
        <v>0</v>
      </c>
      <c r="F99" s="212">
        <v>0</v>
      </c>
    </row>
    <row r="100" spans="1:6" ht="13.5">
      <c r="A100" s="49"/>
      <c r="B100" s="33"/>
      <c r="C100" s="214" t="s">
        <v>179</v>
      </c>
      <c r="D100" s="212">
        <v>0</v>
      </c>
      <c r="E100" s="212">
        <v>0</v>
      </c>
      <c r="F100" s="212">
        <v>0</v>
      </c>
    </row>
    <row r="101" spans="1:6" ht="13.5">
      <c r="A101" s="49"/>
      <c r="B101" s="33"/>
      <c r="C101" s="202" t="s">
        <v>20</v>
      </c>
      <c r="D101" s="212">
        <v>0</v>
      </c>
      <c r="E101" s="212"/>
      <c r="F101" s="212"/>
    </row>
    <row r="102" spans="1:6" ht="13.5">
      <c r="A102" s="49"/>
      <c r="B102" s="33"/>
      <c r="C102" s="202"/>
      <c r="D102" s="251"/>
      <c r="E102" s="252"/>
      <c r="F102" s="252"/>
    </row>
    <row r="103" spans="1:6" ht="13.5">
      <c r="A103" s="52">
        <v>319</v>
      </c>
      <c r="B103" s="33" t="s">
        <v>80</v>
      </c>
      <c r="C103" s="202" t="s">
        <v>204</v>
      </c>
      <c r="D103" s="251">
        <v>0</v>
      </c>
      <c r="E103" s="252"/>
      <c r="F103" s="252"/>
    </row>
    <row r="104" spans="1:6" ht="13.5">
      <c r="A104" s="49"/>
      <c r="B104" s="33"/>
      <c r="C104" s="202"/>
      <c r="D104" s="251"/>
      <c r="E104" s="252"/>
      <c r="F104" s="252"/>
    </row>
    <row r="105" spans="1:6" ht="13.5">
      <c r="A105" s="281" t="s">
        <v>205</v>
      </c>
      <c r="B105" s="19" t="s">
        <v>174</v>
      </c>
      <c r="C105" s="202"/>
      <c r="D105" s="251"/>
      <c r="E105" s="252"/>
      <c r="F105" s="252"/>
    </row>
    <row r="106" spans="1:6" ht="13.5">
      <c r="A106" s="33"/>
      <c r="B106" s="33"/>
      <c r="C106" s="202"/>
      <c r="D106" s="251"/>
      <c r="E106" s="252"/>
      <c r="F106" s="252"/>
    </row>
    <row r="107" spans="1:6" ht="13.5">
      <c r="A107" s="49">
        <v>111020</v>
      </c>
      <c r="B107" s="33" t="s">
        <v>206</v>
      </c>
      <c r="C107" s="202" t="s">
        <v>19</v>
      </c>
      <c r="D107" s="212">
        <v>0</v>
      </c>
      <c r="E107" s="212">
        <v>0</v>
      </c>
      <c r="F107" s="212">
        <v>0</v>
      </c>
    </row>
    <row r="108" spans="1:6" ht="13.5">
      <c r="A108" s="49"/>
      <c r="B108" s="27"/>
      <c r="C108" s="214" t="s">
        <v>178</v>
      </c>
      <c r="D108" s="212">
        <v>0</v>
      </c>
      <c r="E108" s="212">
        <v>0</v>
      </c>
      <c r="F108" s="212">
        <v>0</v>
      </c>
    </row>
    <row r="109" spans="1:6" ht="13.5">
      <c r="A109" s="49"/>
      <c r="B109" s="27"/>
      <c r="C109" s="214" t="s">
        <v>179</v>
      </c>
      <c r="D109" s="212">
        <v>0</v>
      </c>
      <c r="E109" s="212">
        <v>0</v>
      </c>
      <c r="F109" s="212">
        <v>0</v>
      </c>
    </row>
    <row r="110" spans="1:6" ht="13.5">
      <c r="A110" s="49"/>
      <c r="B110" s="33"/>
      <c r="C110" s="202" t="s">
        <v>20</v>
      </c>
      <c r="D110" s="212">
        <v>0</v>
      </c>
      <c r="E110" s="212"/>
      <c r="F110" s="212"/>
    </row>
    <row r="111" spans="1:6" ht="13.5">
      <c r="A111" s="49"/>
      <c r="B111" s="33"/>
      <c r="C111" s="202"/>
      <c r="D111" s="282"/>
      <c r="E111" s="282"/>
      <c r="F111" s="282"/>
    </row>
    <row r="112" spans="1:6" ht="28.5" customHeight="1">
      <c r="A112" s="49">
        <v>111030</v>
      </c>
      <c r="B112" s="33" t="s">
        <v>207</v>
      </c>
      <c r="C112" s="202" t="s">
        <v>19</v>
      </c>
      <c r="D112" s="212">
        <v>0</v>
      </c>
      <c r="E112" s="212">
        <v>0</v>
      </c>
      <c r="F112" s="212">
        <v>0</v>
      </c>
    </row>
    <row r="113" spans="1:6" ht="13.5">
      <c r="A113" s="49"/>
      <c r="B113" s="33"/>
      <c r="C113" s="214" t="s">
        <v>178</v>
      </c>
      <c r="D113" s="212">
        <v>0</v>
      </c>
      <c r="E113" s="212">
        <v>0</v>
      </c>
      <c r="F113" s="212">
        <v>0</v>
      </c>
    </row>
    <row r="114" spans="1:6" ht="13.5">
      <c r="A114" s="49"/>
      <c r="B114" s="33"/>
      <c r="C114" s="214" t="s">
        <v>179</v>
      </c>
      <c r="D114" s="212">
        <v>0</v>
      </c>
      <c r="E114" s="212">
        <v>0</v>
      </c>
      <c r="F114" s="212">
        <v>0</v>
      </c>
    </row>
    <row r="115" spans="1:6" ht="13.5">
      <c r="A115" s="49"/>
      <c r="B115" s="33"/>
      <c r="C115" s="202" t="s">
        <v>20</v>
      </c>
      <c r="D115" s="212">
        <v>0</v>
      </c>
      <c r="E115" s="212"/>
      <c r="F115" s="212"/>
    </row>
    <row r="116" spans="1:6" ht="13.5">
      <c r="A116" s="49"/>
      <c r="B116" s="33"/>
      <c r="C116" s="202"/>
      <c r="D116" s="282"/>
      <c r="E116" s="282"/>
      <c r="F116" s="282"/>
    </row>
    <row r="117" spans="1:6" ht="27">
      <c r="A117" s="283">
        <v>111040</v>
      </c>
      <c r="B117" s="33" t="s">
        <v>208</v>
      </c>
      <c r="C117" s="202" t="s">
        <v>19</v>
      </c>
      <c r="D117" s="212">
        <v>0</v>
      </c>
      <c r="E117" s="212">
        <v>0</v>
      </c>
      <c r="F117" s="212">
        <v>0</v>
      </c>
    </row>
    <row r="118" spans="1:6" ht="13.5">
      <c r="A118" s="49"/>
      <c r="B118" s="33"/>
      <c r="C118" s="214" t="s">
        <v>178</v>
      </c>
      <c r="D118" s="212">
        <v>0</v>
      </c>
      <c r="E118" s="212">
        <v>0</v>
      </c>
      <c r="F118" s="212">
        <v>0</v>
      </c>
    </row>
    <row r="119" spans="1:6" ht="13.5">
      <c r="A119" s="49"/>
      <c r="B119" s="33"/>
      <c r="C119" s="214" t="s">
        <v>179</v>
      </c>
      <c r="D119" s="212">
        <v>0</v>
      </c>
      <c r="E119" s="212">
        <v>0</v>
      </c>
      <c r="F119" s="212">
        <v>0</v>
      </c>
    </row>
    <row r="120" spans="1:6" ht="13.5">
      <c r="A120" s="49"/>
      <c r="B120" s="33"/>
      <c r="C120" s="202" t="s">
        <v>20</v>
      </c>
      <c r="D120" s="212">
        <v>0</v>
      </c>
      <c r="E120" s="212"/>
      <c r="F120" s="212"/>
    </row>
    <row r="121" spans="1:6" ht="13.5">
      <c r="A121" s="49"/>
      <c r="B121" s="33"/>
      <c r="C121" s="202"/>
      <c r="D121" s="212"/>
      <c r="E121" s="212"/>
      <c r="F121" s="212"/>
    </row>
    <row r="122" spans="1:6" ht="13.5">
      <c r="A122" s="281" t="s">
        <v>209</v>
      </c>
      <c r="B122" s="19" t="s">
        <v>210</v>
      </c>
      <c r="C122" s="202"/>
      <c r="D122" s="212"/>
      <c r="E122" s="212"/>
      <c r="F122" s="212"/>
    </row>
    <row r="123" spans="1:6" ht="13.5">
      <c r="A123" s="49"/>
      <c r="B123" s="33"/>
      <c r="C123" s="202"/>
      <c r="D123" s="212"/>
      <c r="E123" s="212"/>
      <c r="F123" s="212"/>
    </row>
    <row r="124" spans="1:6" ht="13.5">
      <c r="A124" s="49">
        <v>111050</v>
      </c>
      <c r="B124" s="33" t="s">
        <v>211</v>
      </c>
      <c r="C124" s="202" t="s">
        <v>19</v>
      </c>
      <c r="D124" s="212">
        <v>0</v>
      </c>
      <c r="E124" s="212">
        <v>0</v>
      </c>
      <c r="F124" s="212">
        <v>0</v>
      </c>
    </row>
    <row r="125" spans="1:6" ht="13.5">
      <c r="A125" s="49"/>
      <c r="B125" s="33"/>
      <c r="C125" s="214" t="s">
        <v>178</v>
      </c>
      <c r="D125" s="212">
        <v>0</v>
      </c>
      <c r="E125" s="212">
        <v>0</v>
      </c>
      <c r="F125" s="212">
        <v>0</v>
      </c>
    </row>
    <row r="126" spans="1:6" ht="13.5">
      <c r="A126" s="49"/>
      <c r="B126" s="33"/>
      <c r="C126" s="214" t="s">
        <v>179</v>
      </c>
      <c r="D126" s="212">
        <v>0</v>
      </c>
      <c r="E126" s="212">
        <v>0</v>
      </c>
      <c r="F126" s="212">
        <v>0</v>
      </c>
    </row>
    <row r="127" spans="1:6" ht="13.5">
      <c r="A127" s="49"/>
      <c r="B127" s="33"/>
      <c r="C127" s="202" t="s">
        <v>20</v>
      </c>
      <c r="D127" s="212">
        <v>0</v>
      </c>
      <c r="E127" s="212"/>
      <c r="F127" s="212"/>
    </row>
    <row r="128" spans="1:6" ht="13.5">
      <c r="A128" s="49"/>
      <c r="B128" s="33"/>
      <c r="C128" s="202"/>
      <c r="D128" s="212"/>
      <c r="E128" s="212"/>
      <c r="F128" s="212"/>
    </row>
    <row r="129" spans="1:6" ht="13.5">
      <c r="A129" s="281" t="s">
        <v>212</v>
      </c>
      <c r="B129" s="19" t="s">
        <v>213</v>
      </c>
      <c r="C129" s="202"/>
      <c r="D129" s="212"/>
      <c r="E129" s="212"/>
      <c r="F129" s="212"/>
    </row>
    <row r="130" spans="1:6" ht="13.5">
      <c r="A130" s="49"/>
      <c r="B130" s="33"/>
      <c r="C130" s="202"/>
      <c r="D130" s="212"/>
      <c r="E130" s="212"/>
      <c r="F130" s="212"/>
    </row>
    <row r="131" spans="1:6" ht="13.5">
      <c r="A131" s="49">
        <v>111060</v>
      </c>
      <c r="B131" s="33" t="s">
        <v>214</v>
      </c>
      <c r="C131" s="202" t="s">
        <v>19</v>
      </c>
      <c r="D131" s="212">
        <v>0</v>
      </c>
      <c r="E131" s="212">
        <v>0</v>
      </c>
      <c r="F131" s="212">
        <v>0</v>
      </c>
    </row>
    <row r="132" spans="1:6" ht="13.5">
      <c r="A132" s="49"/>
      <c r="B132" s="33"/>
      <c r="C132" s="214" t="s">
        <v>178</v>
      </c>
      <c r="D132" s="212">
        <v>0</v>
      </c>
      <c r="E132" s="212">
        <v>0</v>
      </c>
      <c r="F132" s="212">
        <v>0</v>
      </c>
    </row>
    <row r="133" spans="1:6" ht="13.5">
      <c r="A133" s="49"/>
      <c r="B133" s="33"/>
      <c r="C133" s="214" t="s">
        <v>179</v>
      </c>
      <c r="D133" s="212">
        <v>0</v>
      </c>
      <c r="E133" s="212">
        <v>0</v>
      </c>
      <c r="F133" s="212">
        <v>0</v>
      </c>
    </row>
    <row r="134" spans="1:6" ht="13.5">
      <c r="A134" s="49"/>
      <c r="B134" s="33"/>
      <c r="C134" s="202" t="s">
        <v>20</v>
      </c>
      <c r="D134" s="212">
        <v>0</v>
      </c>
      <c r="E134" s="212"/>
      <c r="F134" s="212"/>
    </row>
    <row r="135" spans="1:6" ht="13.5">
      <c r="A135" s="49"/>
      <c r="B135" s="33"/>
      <c r="C135" s="202"/>
      <c r="D135" s="212"/>
      <c r="E135" s="212"/>
      <c r="F135" s="212"/>
    </row>
    <row r="136" spans="1:6" ht="27">
      <c r="A136" s="49">
        <v>111070</v>
      </c>
      <c r="B136" s="33" t="s">
        <v>215</v>
      </c>
      <c r="C136" s="202" t="s">
        <v>19</v>
      </c>
      <c r="D136" s="212">
        <v>0</v>
      </c>
      <c r="E136" s="212">
        <v>0</v>
      </c>
      <c r="F136" s="212">
        <v>0</v>
      </c>
    </row>
    <row r="137" spans="1:6" ht="13.5">
      <c r="A137" s="49"/>
      <c r="B137" s="33"/>
      <c r="C137" s="214" t="s">
        <v>178</v>
      </c>
      <c r="D137" s="212">
        <v>0</v>
      </c>
      <c r="E137" s="212">
        <v>0</v>
      </c>
      <c r="F137" s="212">
        <v>0</v>
      </c>
    </row>
    <row r="138" spans="1:6" ht="13.5">
      <c r="A138" s="49"/>
      <c r="B138" s="33"/>
      <c r="C138" s="214" t="s">
        <v>179</v>
      </c>
      <c r="D138" s="212">
        <v>0</v>
      </c>
      <c r="E138" s="212">
        <v>0</v>
      </c>
      <c r="F138" s="212">
        <v>0</v>
      </c>
    </row>
    <row r="139" spans="1:6" ht="13.5">
      <c r="A139" s="49"/>
      <c r="B139" s="33"/>
      <c r="C139" s="202" t="s">
        <v>20</v>
      </c>
      <c r="D139" s="212">
        <v>0</v>
      </c>
      <c r="E139" s="212"/>
      <c r="F139" s="212"/>
    </row>
    <row r="140" spans="1:6" ht="13.5">
      <c r="A140" s="49"/>
      <c r="B140" s="33"/>
      <c r="C140" s="202"/>
      <c r="D140" s="282"/>
      <c r="E140" s="282"/>
      <c r="F140" s="282"/>
    </row>
    <row r="141" spans="1:6" ht="13.5">
      <c r="A141" s="49">
        <v>111080</v>
      </c>
      <c r="B141" s="33" t="s">
        <v>128</v>
      </c>
      <c r="C141" s="202" t="s">
        <v>19</v>
      </c>
      <c r="D141" s="212">
        <v>0</v>
      </c>
      <c r="E141" s="212">
        <v>0</v>
      </c>
      <c r="F141" s="212">
        <v>0</v>
      </c>
    </row>
    <row r="142" spans="1:6" ht="13.5">
      <c r="A142" s="49"/>
      <c r="B142" s="27"/>
      <c r="C142" s="214" t="s">
        <v>178</v>
      </c>
      <c r="D142" s="212">
        <v>0</v>
      </c>
      <c r="E142" s="212">
        <v>0</v>
      </c>
      <c r="F142" s="212">
        <v>0</v>
      </c>
    </row>
    <row r="143" spans="1:6" ht="13.5">
      <c r="A143" s="49"/>
      <c r="B143" s="27"/>
      <c r="C143" s="214" t="s">
        <v>179</v>
      </c>
      <c r="D143" s="212">
        <v>0</v>
      </c>
      <c r="E143" s="212">
        <v>0</v>
      </c>
      <c r="F143" s="212">
        <v>0</v>
      </c>
    </row>
    <row r="144" spans="1:6" ht="13.5">
      <c r="A144" s="49"/>
      <c r="B144" s="27"/>
      <c r="C144" s="202" t="s">
        <v>20</v>
      </c>
      <c r="D144" s="212">
        <v>0</v>
      </c>
      <c r="E144" s="212"/>
      <c r="F144" s="212"/>
    </row>
    <row r="145" spans="1:6" ht="13.5">
      <c r="A145" s="49"/>
      <c r="B145" s="27"/>
      <c r="C145" s="202"/>
      <c r="D145" s="212"/>
      <c r="E145" s="212"/>
      <c r="F145" s="212"/>
    </row>
    <row r="146" spans="1:6" ht="13.5">
      <c r="A146" s="49">
        <v>111090</v>
      </c>
      <c r="B146" s="33" t="s">
        <v>216</v>
      </c>
      <c r="C146" s="202" t="s">
        <v>19</v>
      </c>
      <c r="D146" s="212">
        <v>0</v>
      </c>
      <c r="E146" s="212">
        <v>0</v>
      </c>
      <c r="F146" s="212">
        <v>0</v>
      </c>
    </row>
    <row r="147" spans="1:6" ht="13.5">
      <c r="A147" s="49"/>
      <c r="B147" s="27"/>
      <c r="C147" s="214" t="s">
        <v>178</v>
      </c>
      <c r="D147" s="212">
        <v>0</v>
      </c>
      <c r="E147" s="212">
        <v>0</v>
      </c>
      <c r="F147" s="212">
        <v>0</v>
      </c>
    </row>
    <row r="148" spans="1:6" ht="13.5">
      <c r="A148" s="49"/>
      <c r="B148" s="33"/>
      <c r="C148" s="214" t="s">
        <v>179</v>
      </c>
      <c r="D148" s="212">
        <v>0</v>
      </c>
      <c r="E148" s="212">
        <v>0</v>
      </c>
      <c r="F148" s="212">
        <v>0</v>
      </c>
    </row>
    <row r="149" spans="1:6" ht="13.5">
      <c r="A149" s="49"/>
      <c r="B149" s="33"/>
      <c r="C149" s="202" t="s">
        <v>20</v>
      </c>
      <c r="D149" s="212">
        <v>0</v>
      </c>
      <c r="E149" s="212"/>
      <c r="F149" s="212"/>
    </row>
    <row r="150" spans="1:6" ht="13.5">
      <c r="A150" s="49"/>
      <c r="B150" s="33"/>
      <c r="C150" s="202"/>
      <c r="D150" s="282"/>
      <c r="E150" s="282"/>
      <c r="F150" s="282"/>
    </row>
    <row r="151" spans="1:6" ht="13.5">
      <c r="A151" s="49">
        <v>111100</v>
      </c>
      <c r="B151" s="33" t="s">
        <v>217</v>
      </c>
      <c r="C151" s="202" t="s">
        <v>19</v>
      </c>
      <c r="D151" s="212">
        <v>0</v>
      </c>
      <c r="E151" s="212">
        <v>0</v>
      </c>
      <c r="F151" s="212">
        <v>0</v>
      </c>
    </row>
    <row r="152" spans="1:6" ht="13.5">
      <c r="A152" s="49"/>
      <c r="B152" s="33"/>
      <c r="C152" s="214" t="s">
        <v>178</v>
      </c>
      <c r="D152" s="212">
        <v>0</v>
      </c>
      <c r="E152" s="212">
        <v>0</v>
      </c>
      <c r="F152" s="212">
        <v>0</v>
      </c>
    </row>
    <row r="153" spans="1:6" ht="13.5">
      <c r="A153" s="213"/>
      <c r="B153" s="116"/>
      <c r="C153" s="214" t="s">
        <v>179</v>
      </c>
      <c r="D153" s="212">
        <v>0</v>
      </c>
      <c r="E153" s="212">
        <v>0</v>
      </c>
      <c r="F153" s="212">
        <v>0</v>
      </c>
    </row>
    <row r="154" spans="1:6" ht="13.5">
      <c r="A154" s="213"/>
      <c r="B154" s="116"/>
      <c r="C154" s="202" t="s">
        <v>20</v>
      </c>
      <c r="D154" s="212">
        <v>0</v>
      </c>
      <c r="E154" s="212"/>
      <c r="F154" s="212"/>
    </row>
    <row r="155" spans="1:6" ht="13.5">
      <c r="A155" s="213"/>
      <c r="B155" s="216" t="s">
        <v>218</v>
      </c>
      <c r="C155" s="217"/>
      <c r="D155" s="284"/>
      <c r="E155" s="284"/>
      <c r="F155" s="284"/>
    </row>
    <row r="156" spans="1:6" ht="13.5">
      <c r="A156" s="257"/>
      <c r="B156" s="221" t="s">
        <v>219</v>
      </c>
      <c r="C156" s="222" t="s">
        <v>19</v>
      </c>
      <c r="D156" s="285">
        <f aca="true" t="shared" si="6" ref="D156:F158">D98+D107+D112+D117+D124+D131+D136+D141+D146+D151</f>
        <v>0</v>
      </c>
      <c r="E156" s="285">
        <f t="shared" si="6"/>
        <v>0</v>
      </c>
      <c r="F156" s="285">
        <f t="shared" si="6"/>
        <v>0</v>
      </c>
    </row>
    <row r="157" spans="1:6" ht="13.5">
      <c r="A157" s="213"/>
      <c r="B157" s="224"/>
      <c r="C157" s="225" t="s">
        <v>178</v>
      </c>
      <c r="D157" s="285">
        <f t="shared" si="6"/>
        <v>0</v>
      </c>
      <c r="E157" s="285">
        <f t="shared" si="6"/>
        <v>0</v>
      </c>
      <c r="F157" s="285">
        <f t="shared" si="6"/>
        <v>0</v>
      </c>
    </row>
    <row r="158" spans="1:6" ht="13.5">
      <c r="A158" s="213"/>
      <c r="B158" s="224"/>
      <c r="C158" s="225" t="s">
        <v>179</v>
      </c>
      <c r="D158" s="285">
        <f t="shared" si="6"/>
        <v>0</v>
      </c>
      <c r="E158" s="285">
        <f t="shared" si="6"/>
        <v>0</v>
      </c>
      <c r="F158" s="285">
        <f t="shared" si="6"/>
        <v>0</v>
      </c>
    </row>
    <row r="159" spans="1:6" ht="13.5">
      <c r="A159" s="213"/>
      <c r="B159" s="224"/>
      <c r="C159" s="222" t="s">
        <v>20</v>
      </c>
      <c r="D159" s="285">
        <f>D101+D110+D115+D120+D127+D134+D139+D144+D149+D154+D103</f>
        <v>0</v>
      </c>
      <c r="E159" s="285"/>
      <c r="F159" s="285"/>
    </row>
    <row r="160" spans="1:6" ht="13.5">
      <c r="A160" s="213"/>
      <c r="B160" s="264" t="s">
        <v>182</v>
      </c>
      <c r="C160" s="265"/>
      <c r="D160" s="286"/>
      <c r="E160" s="286"/>
      <c r="F160" s="286"/>
    </row>
    <row r="161" spans="1:6" ht="13.5">
      <c r="A161" s="213"/>
      <c r="B161" s="233" t="s">
        <v>183</v>
      </c>
      <c r="C161" s="230" t="s">
        <v>19</v>
      </c>
      <c r="D161" s="268">
        <f aca="true" t="shared" si="7" ref="D161:F163">D156</f>
        <v>0</v>
      </c>
      <c r="E161" s="268">
        <f t="shared" si="7"/>
        <v>0</v>
      </c>
      <c r="F161" s="268">
        <f t="shared" si="7"/>
        <v>0</v>
      </c>
    </row>
    <row r="162" spans="1:6" ht="13.5">
      <c r="A162" s="213"/>
      <c r="B162" s="229"/>
      <c r="C162" s="230" t="s">
        <v>178</v>
      </c>
      <c r="D162" s="268">
        <f t="shared" si="7"/>
        <v>0</v>
      </c>
      <c r="E162" s="268">
        <f t="shared" si="7"/>
        <v>0</v>
      </c>
      <c r="F162" s="268">
        <f t="shared" si="7"/>
        <v>0</v>
      </c>
    </row>
    <row r="163" spans="1:6" ht="13.5">
      <c r="A163" s="213"/>
      <c r="B163" s="229"/>
      <c r="C163" s="236" t="s">
        <v>179</v>
      </c>
      <c r="D163" s="268">
        <f t="shared" si="7"/>
        <v>0</v>
      </c>
      <c r="E163" s="268">
        <f t="shared" si="7"/>
        <v>0</v>
      </c>
      <c r="F163" s="268">
        <f t="shared" si="7"/>
        <v>0</v>
      </c>
    </row>
    <row r="164" spans="1:6" ht="13.5">
      <c r="A164" s="213"/>
      <c r="B164" s="229"/>
      <c r="C164" s="230" t="s">
        <v>20</v>
      </c>
      <c r="D164" s="268">
        <f>D159</f>
        <v>0</v>
      </c>
      <c r="E164" s="268"/>
      <c r="F164" s="268"/>
    </row>
    <row r="165" spans="1:6" ht="13.5">
      <c r="A165" s="213"/>
      <c r="B165" s="287" t="s">
        <v>220</v>
      </c>
      <c r="C165" s="288"/>
      <c r="D165" s="289"/>
      <c r="E165" s="289"/>
      <c r="F165" s="289"/>
    </row>
    <row r="166" spans="1:6" ht="13.5">
      <c r="A166" s="213"/>
      <c r="B166" s="290" t="s">
        <v>221</v>
      </c>
      <c r="C166" s="291" t="s">
        <v>19</v>
      </c>
      <c r="D166" s="292">
        <f aca="true" t="shared" si="8" ref="D166:F168">D32+D59+D84+D156</f>
        <v>0</v>
      </c>
      <c r="E166" s="292">
        <f t="shared" si="8"/>
        <v>0</v>
      </c>
      <c r="F166" s="292">
        <f t="shared" si="8"/>
        <v>0</v>
      </c>
    </row>
    <row r="167" spans="1:6" ht="13.5">
      <c r="A167" s="213"/>
      <c r="B167" s="293"/>
      <c r="C167" s="294" t="s">
        <v>178</v>
      </c>
      <c r="D167" s="292">
        <f t="shared" si="8"/>
        <v>0</v>
      </c>
      <c r="E167" s="292">
        <f t="shared" si="8"/>
        <v>0</v>
      </c>
      <c r="F167" s="292">
        <f t="shared" si="8"/>
        <v>0</v>
      </c>
    </row>
    <row r="168" spans="1:6" ht="13.5">
      <c r="A168" s="213"/>
      <c r="B168" s="293"/>
      <c r="C168" s="294" t="s">
        <v>179</v>
      </c>
      <c r="D168" s="292">
        <f t="shared" si="8"/>
        <v>0</v>
      </c>
      <c r="E168" s="292">
        <f t="shared" si="8"/>
        <v>0</v>
      </c>
      <c r="F168" s="292">
        <f t="shared" si="8"/>
        <v>0</v>
      </c>
    </row>
    <row r="169" spans="1:6" ht="13.5">
      <c r="A169" s="213"/>
      <c r="B169" s="293"/>
      <c r="C169" s="291" t="s">
        <v>20</v>
      </c>
      <c r="D169" s="292">
        <f>D35+D62+D87+D159</f>
        <v>0</v>
      </c>
      <c r="E169" s="292"/>
      <c r="F169" s="292"/>
    </row>
    <row r="170" spans="1:6" ht="13.5">
      <c r="A170" s="295"/>
      <c r="B170" s="6"/>
      <c r="C170" s="296"/>
      <c r="D170" s="297"/>
      <c r="E170" s="297"/>
      <c r="F170" s="297"/>
    </row>
    <row r="171" spans="1:6" s="198" customFormat="1" ht="29.25" customHeight="1">
      <c r="A171" s="597" t="s">
        <v>222</v>
      </c>
      <c r="B171" s="597"/>
      <c r="C171" s="597"/>
      <c r="D171" s="597"/>
      <c r="E171" s="597"/>
      <c r="F171" s="597"/>
    </row>
    <row r="172" spans="1:6" ht="20.25" customHeight="1">
      <c r="A172" s="181" t="s">
        <v>163</v>
      </c>
      <c r="B172" s="182"/>
      <c r="C172" s="183"/>
      <c r="D172" s="184" t="s">
        <v>164</v>
      </c>
      <c r="E172" s="184" t="s">
        <v>164</v>
      </c>
      <c r="F172" s="185" t="s">
        <v>164</v>
      </c>
    </row>
    <row r="173" spans="1:6" ht="16.5" customHeight="1">
      <c r="A173" s="186" t="s">
        <v>165</v>
      </c>
      <c r="B173" s="187" t="s">
        <v>3</v>
      </c>
      <c r="C173" s="188"/>
      <c r="D173" s="189"/>
      <c r="E173" s="189"/>
      <c r="F173" s="190"/>
    </row>
    <row r="174" spans="1:6" ht="15" customHeight="1">
      <c r="A174" s="191" t="s">
        <v>167</v>
      </c>
      <c r="B174" s="192"/>
      <c r="C174" s="193"/>
      <c r="D174" s="194">
        <v>2023</v>
      </c>
      <c r="E174" s="194">
        <v>2024</v>
      </c>
      <c r="F174" s="195">
        <v>2025</v>
      </c>
    </row>
    <row r="175" spans="1:6" ht="20.25" customHeight="1">
      <c r="A175" s="133"/>
      <c r="B175" s="33" t="s">
        <v>163</v>
      </c>
      <c r="C175" s="202"/>
      <c r="D175" s="200"/>
      <c r="E175" s="200"/>
      <c r="F175" s="200"/>
    </row>
    <row r="176" spans="1:6" ht="16.5" customHeight="1">
      <c r="A176" s="246" t="s">
        <v>223</v>
      </c>
      <c r="B176" s="298" t="s">
        <v>224</v>
      </c>
      <c r="C176" s="202"/>
      <c r="D176" s="200"/>
      <c r="E176" s="200"/>
      <c r="F176" s="200"/>
    </row>
    <row r="177" spans="1:6" ht="13.5">
      <c r="A177" s="246"/>
      <c r="B177" s="299" t="s">
        <v>225</v>
      </c>
      <c r="C177" s="202"/>
      <c r="D177" s="200"/>
      <c r="E177" s="200"/>
      <c r="F177" s="200"/>
    </row>
    <row r="178" spans="1:6" ht="13.5">
      <c r="A178" s="280" t="s">
        <v>226</v>
      </c>
      <c r="B178" s="281" t="s">
        <v>203</v>
      </c>
      <c r="C178" s="202"/>
      <c r="D178" s="200"/>
      <c r="E178" s="200"/>
      <c r="F178" s="200"/>
    </row>
    <row r="179" spans="1:6" ht="13.5">
      <c r="A179" s="300"/>
      <c r="B179" s="298"/>
      <c r="C179" s="202"/>
      <c r="D179" s="200"/>
      <c r="E179" s="200"/>
      <c r="F179" s="200"/>
    </row>
    <row r="180" spans="1:6" ht="13.5">
      <c r="A180" s="49">
        <v>402010</v>
      </c>
      <c r="B180" s="33" t="s">
        <v>80</v>
      </c>
      <c r="C180" s="202" t="s">
        <v>19</v>
      </c>
      <c r="D180" s="212">
        <v>0</v>
      </c>
      <c r="E180" s="212">
        <v>0</v>
      </c>
      <c r="F180" s="212">
        <v>0</v>
      </c>
    </row>
    <row r="181" spans="1:6" s="301" customFormat="1" ht="13.5">
      <c r="A181" s="49"/>
      <c r="B181" s="27"/>
      <c r="C181" s="214" t="s">
        <v>178</v>
      </c>
      <c r="D181" s="212">
        <v>0</v>
      </c>
      <c r="E181" s="212">
        <v>0</v>
      </c>
      <c r="F181" s="212">
        <v>0</v>
      </c>
    </row>
    <row r="182" spans="1:6" s="301" customFormat="1" ht="13.5">
      <c r="A182" s="49"/>
      <c r="B182" s="27"/>
      <c r="C182" s="214" t="s">
        <v>179</v>
      </c>
      <c r="D182" s="212">
        <v>0</v>
      </c>
      <c r="E182" s="212">
        <v>0</v>
      </c>
      <c r="F182" s="212">
        <v>0</v>
      </c>
    </row>
    <row r="183" spans="1:6" s="301" customFormat="1" ht="13.5">
      <c r="A183" s="49"/>
      <c r="B183" s="27"/>
      <c r="C183" s="202" t="s">
        <v>20</v>
      </c>
      <c r="D183" s="212">
        <v>0</v>
      </c>
      <c r="E183" s="212"/>
      <c r="F183" s="212"/>
    </row>
    <row r="184" spans="1:6" s="301" customFormat="1" ht="13.5">
      <c r="A184" s="49"/>
      <c r="B184" s="27"/>
      <c r="C184" s="202"/>
      <c r="D184" s="212"/>
      <c r="E184" s="212"/>
      <c r="F184" s="212"/>
    </row>
    <row r="185" spans="1:6" ht="13.5">
      <c r="A185" s="49">
        <v>402020</v>
      </c>
      <c r="B185" s="33" t="s">
        <v>227</v>
      </c>
      <c r="C185" s="202" t="s">
        <v>19</v>
      </c>
      <c r="D185" s="212">
        <v>0</v>
      </c>
      <c r="E185" s="212">
        <v>0</v>
      </c>
      <c r="F185" s="212">
        <v>0</v>
      </c>
    </row>
    <row r="186" spans="1:6" s="301" customFormat="1" ht="13.5">
      <c r="A186" s="49"/>
      <c r="B186" s="27"/>
      <c r="C186" s="214" t="s">
        <v>178</v>
      </c>
      <c r="D186" s="212">
        <v>0</v>
      </c>
      <c r="E186" s="212">
        <v>0</v>
      </c>
      <c r="F186" s="212">
        <v>0</v>
      </c>
    </row>
    <row r="187" spans="1:6" s="301" customFormat="1" ht="13.5">
      <c r="A187" s="49"/>
      <c r="B187" s="27"/>
      <c r="C187" s="214" t="s">
        <v>179</v>
      </c>
      <c r="D187" s="212">
        <v>0</v>
      </c>
      <c r="E187" s="212">
        <v>0</v>
      </c>
      <c r="F187" s="212">
        <v>0</v>
      </c>
    </row>
    <row r="188" spans="1:6" s="301" customFormat="1" ht="13.5">
      <c r="A188" s="49"/>
      <c r="B188" s="27"/>
      <c r="C188" s="202" t="s">
        <v>20</v>
      </c>
      <c r="D188" s="212">
        <v>0</v>
      </c>
      <c r="E188" s="212"/>
      <c r="F188" s="212"/>
    </row>
    <row r="189" spans="1:6" s="301" customFormat="1" ht="13.5">
      <c r="A189" s="49"/>
      <c r="B189" s="27"/>
      <c r="C189" s="202"/>
      <c r="D189" s="212"/>
      <c r="E189" s="212"/>
      <c r="F189" s="212"/>
    </row>
    <row r="190" spans="1:6" ht="13.5">
      <c r="A190" s="49">
        <v>402030</v>
      </c>
      <c r="B190" s="33" t="s">
        <v>228</v>
      </c>
      <c r="C190" s="202" t="s">
        <v>19</v>
      </c>
      <c r="D190" s="212">
        <v>0</v>
      </c>
      <c r="E190" s="212">
        <v>0</v>
      </c>
      <c r="F190" s="212">
        <v>0</v>
      </c>
    </row>
    <row r="191" spans="1:6" s="301" customFormat="1" ht="13.5">
      <c r="A191" s="49"/>
      <c r="B191" s="27"/>
      <c r="C191" s="214" t="s">
        <v>178</v>
      </c>
      <c r="D191" s="212">
        <v>0</v>
      </c>
      <c r="E191" s="212">
        <v>0</v>
      </c>
      <c r="F191" s="212">
        <v>0</v>
      </c>
    </row>
    <row r="192" spans="1:6" s="301" customFormat="1" ht="13.5">
      <c r="A192" s="49"/>
      <c r="B192" s="27"/>
      <c r="C192" s="214" t="s">
        <v>179</v>
      </c>
      <c r="D192" s="212">
        <v>0</v>
      </c>
      <c r="E192" s="212">
        <v>0</v>
      </c>
      <c r="F192" s="212">
        <v>0</v>
      </c>
    </row>
    <row r="193" spans="1:6" s="301" customFormat="1" ht="13.5">
      <c r="A193" s="49"/>
      <c r="B193" s="27"/>
      <c r="C193" s="202" t="s">
        <v>20</v>
      </c>
      <c r="D193" s="212">
        <v>0</v>
      </c>
      <c r="E193" s="212"/>
      <c r="F193" s="212"/>
    </row>
    <row r="194" spans="1:6" s="301" customFormat="1" ht="13.5">
      <c r="A194" s="49"/>
      <c r="B194" s="27"/>
      <c r="C194" s="202"/>
      <c r="D194" s="212"/>
      <c r="E194" s="212"/>
      <c r="F194" s="212"/>
    </row>
    <row r="195" spans="1:6" ht="13.5">
      <c r="A195" s="49">
        <v>402040</v>
      </c>
      <c r="B195" s="33" t="s">
        <v>229</v>
      </c>
      <c r="C195" s="202" t="s">
        <v>19</v>
      </c>
      <c r="D195" s="212">
        <v>0</v>
      </c>
      <c r="E195" s="212">
        <v>0</v>
      </c>
      <c r="F195" s="212">
        <v>0</v>
      </c>
    </row>
    <row r="196" spans="1:6" s="301" customFormat="1" ht="13.5">
      <c r="A196" s="49"/>
      <c r="B196" s="27"/>
      <c r="C196" s="214" t="s">
        <v>178</v>
      </c>
      <c r="D196" s="212">
        <v>0</v>
      </c>
      <c r="E196" s="212">
        <v>0</v>
      </c>
      <c r="F196" s="212">
        <v>0</v>
      </c>
    </row>
    <row r="197" spans="1:6" s="301" customFormat="1" ht="13.5">
      <c r="A197" s="49"/>
      <c r="B197" s="27"/>
      <c r="C197" s="214" t="s">
        <v>179</v>
      </c>
      <c r="D197" s="212">
        <v>0</v>
      </c>
      <c r="E197" s="212">
        <v>0</v>
      </c>
      <c r="F197" s="212">
        <v>0</v>
      </c>
    </row>
    <row r="198" spans="1:6" s="301" customFormat="1" ht="13.5">
      <c r="A198" s="49"/>
      <c r="B198" s="33"/>
      <c r="C198" s="202" t="s">
        <v>20</v>
      </c>
      <c r="D198" s="212">
        <v>0</v>
      </c>
      <c r="E198" s="212"/>
      <c r="F198" s="212"/>
    </row>
    <row r="199" spans="1:6" s="301" customFormat="1" ht="13.5">
      <c r="A199" s="49"/>
      <c r="B199" s="33"/>
      <c r="C199" s="202"/>
      <c r="D199" s="212"/>
      <c r="E199" s="212"/>
      <c r="F199" s="212"/>
    </row>
    <row r="200" spans="1:6" ht="13.5">
      <c r="A200" s="49">
        <v>402050</v>
      </c>
      <c r="B200" s="33" t="s">
        <v>230</v>
      </c>
      <c r="C200" s="202" t="s">
        <v>19</v>
      </c>
      <c r="D200" s="212">
        <v>0</v>
      </c>
      <c r="E200" s="212">
        <v>0</v>
      </c>
      <c r="F200" s="212">
        <v>0</v>
      </c>
    </row>
    <row r="201" spans="1:6" s="301" customFormat="1" ht="13.5">
      <c r="A201" s="49"/>
      <c r="B201" s="27"/>
      <c r="C201" s="214" t="s">
        <v>178</v>
      </c>
      <c r="D201" s="212">
        <v>0</v>
      </c>
      <c r="E201" s="212">
        <v>0</v>
      </c>
      <c r="F201" s="212">
        <v>0</v>
      </c>
    </row>
    <row r="202" spans="1:6" s="301" customFormat="1" ht="13.5">
      <c r="A202" s="49"/>
      <c r="B202" s="33"/>
      <c r="C202" s="214" t="s">
        <v>179</v>
      </c>
      <c r="D202" s="212">
        <v>0</v>
      </c>
      <c r="E202" s="212">
        <v>0</v>
      </c>
      <c r="F202" s="212">
        <v>0</v>
      </c>
    </row>
    <row r="203" spans="1:6" s="301" customFormat="1" ht="13.5">
      <c r="A203" s="49"/>
      <c r="B203" s="33"/>
      <c r="C203" s="202" t="s">
        <v>20</v>
      </c>
      <c r="D203" s="212">
        <v>0</v>
      </c>
      <c r="E203" s="212"/>
      <c r="F203" s="212"/>
    </row>
    <row r="204" spans="1:6" s="301" customFormat="1" ht="13.5">
      <c r="A204" s="49"/>
      <c r="B204" s="33"/>
      <c r="C204" s="202"/>
      <c r="D204" s="212"/>
      <c r="E204" s="212"/>
      <c r="F204" s="212"/>
    </row>
    <row r="205" spans="1:6" ht="13.5">
      <c r="A205" s="49">
        <v>402060</v>
      </c>
      <c r="B205" s="33" t="s">
        <v>231</v>
      </c>
      <c r="C205" s="202" t="s">
        <v>19</v>
      </c>
      <c r="D205" s="212">
        <v>0</v>
      </c>
      <c r="E205" s="212">
        <v>0</v>
      </c>
      <c r="F205" s="212">
        <v>0</v>
      </c>
    </row>
    <row r="206" spans="1:6" s="301" customFormat="1" ht="13.5">
      <c r="A206" s="49"/>
      <c r="B206" s="33"/>
      <c r="C206" s="214" t="s">
        <v>178</v>
      </c>
      <c r="D206" s="212">
        <v>0</v>
      </c>
      <c r="E206" s="212">
        <v>0</v>
      </c>
      <c r="F206" s="212">
        <v>0</v>
      </c>
    </row>
    <row r="207" spans="1:6" s="301" customFormat="1" ht="13.5">
      <c r="A207" s="49"/>
      <c r="B207" s="33"/>
      <c r="C207" s="214" t="s">
        <v>179</v>
      </c>
      <c r="D207" s="212">
        <v>0</v>
      </c>
      <c r="E207" s="212">
        <v>0</v>
      </c>
      <c r="F207" s="212">
        <v>0</v>
      </c>
    </row>
    <row r="208" spans="1:6" s="301" customFormat="1" ht="13.5">
      <c r="A208" s="49"/>
      <c r="B208" s="33"/>
      <c r="C208" s="202" t="s">
        <v>20</v>
      </c>
      <c r="D208" s="212">
        <v>0</v>
      </c>
      <c r="E208" s="212"/>
      <c r="F208" s="212"/>
    </row>
    <row r="209" spans="1:6" s="301" customFormat="1" ht="13.5">
      <c r="A209" s="49"/>
      <c r="B209" s="33"/>
      <c r="C209" s="202"/>
      <c r="D209" s="212"/>
      <c r="E209" s="212"/>
      <c r="F209" s="212"/>
    </row>
    <row r="210" spans="1:6" s="301" customFormat="1" ht="13.5">
      <c r="A210" s="281" t="s">
        <v>232</v>
      </c>
      <c r="B210" s="19" t="s">
        <v>174</v>
      </c>
      <c r="C210" s="202"/>
      <c r="D210" s="212"/>
      <c r="E210" s="212"/>
      <c r="F210" s="212"/>
    </row>
    <row r="211" spans="1:6" s="301" customFormat="1" ht="13.5">
      <c r="A211" s="300"/>
      <c r="B211" s="33"/>
      <c r="C211" s="202"/>
      <c r="D211" s="212"/>
      <c r="E211" s="212"/>
      <c r="F211" s="212"/>
    </row>
    <row r="212" spans="1:6" ht="13.5">
      <c r="A212" s="49">
        <v>402070</v>
      </c>
      <c r="B212" s="33" t="s">
        <v>233</v>
      </c>
      <c r="C212" s="202" t="s">
        <v>19</v>
      </c>
      <c r="D212" s="212">
        <v>0</v>
      </c>
      <c r="E212" s="212">
        <v>0</v>
      </c>
      <c r="F212" s="212">
        <v>0</v>
      </c>
    </row>
    <row r="213" spans="1:6" s="301" customFormat="1" ht="13.5">
      <c r="A213" s="49"/>
      <c r="B213" s="33"/>
      <c r="C213" s="214" t="s">
        <v>178</v>
      </c>
      <c r="D213" s="212">
        <v>0</v>
      </c>
      <c r="E213" s="212">
        <v>0</v>
      </c>
      <c r="F213" s="212">
        <v>0</v>
      </c>
    </row>
    <row r="214" spans="1:6" s="301" customFormat="1" ht="13.5">
      <c r="A214" s="49"/>
      <c r="B214" s="33"/>
      <c r="C214" s="214" t="s">
        <v>179</v>
      </c>
      <c r="D214" s="212">
        <v>0</v>
      </c>
      <c r="E214" s="212">
        <v>0</v>
      </c>
      <c r="F214" s="212">
        <v>0</v>
      </c>
    </row>
    <row r="215" spans="1:6" s="301" customFormat="1" ht="13.5">
      <c r="A215" s="49"/>
      <c r="B215" s="33"/>
      <c r="C215" s="202" t="s">
        <v>20</v>
      </c>
      <c r="D215" s="212">
        <v>0</v>
      </c>
      <c r="E215" s="212"/>
      <c r="F215" s="212"/>
    </row>
    <row r="216" spans="1:6" s="301" customFormat="1" ht="13.5">
      <c r="A216" s="49"/>
      <c r="B216" s="33"/>
      <c r="C216" s="202"/>
      <c r="D216" s="212"/>
      <c r="E216" s="212"/>
      <c r="F216" s="212"/>
    </row>
    <row r="217" spans="1:6" ht="13.5">
      <c r="A217" s="49">
        <v>402080</v>
      </c>
      <c r="B217" s="33" t="s">
        <v>234</v>
      </c>
      <c r="C217" s="202" t="s">
        <v>19</v>
      </c>
      <c r="D217" s="212">
        <v>0</v>
      </c>
      <c r="E217" s="212">
        <v>0</v>
      </c>
      <c r="F217" s="212">
        <v>0</v>
      </c>
    </row>
    <row r="218" spans="1:6" s="301" customFormat="1" ht="13.5">
      <c r="A218" s="49"/>
      <c r="B218" s="33"/>
      <c r="C218" s="214" t="s">
        <v>178</v>
      </c>
      <c r="D218" s="212">
        <v>0</v>
      </c>
      <c r="E218" s="212">
        <v>0</v>
      </c>
      <c r="F218" s="212">
        <v>0</v>
      </c>
    </row>
    <row r="219" spans="1:6" s="301" customFormat="1" ht="13.5">
      <c r="A219" s="49"/>
      <c r="B219" s="33"/>
      <c r="C219" s="214" t="s">
        <v>179</v>
      </c>
      <c r="D219" s="212">
        <v>0</v>
      </c>
      <c r="E219" s="212">
        <v>0</v>
      </c>
      <c r="F219" s="212">
        <v>0</v>
      </c>
    </row>
    <row r="220" spans="1:6" s="301" customFormat="1" ht="13.5">
      <c r="A220" s="49"/>
      <c r="B220" s="33"/>
      <c r="C220" s="202" t="s">
        <v>20</v>
      </c>
      <c r="D220" s="212">
        <v>0</v>
      </c>
      <c r="E220" s="212"/>
      <c r="F220" s="212"/>
    </row>
    <row r="221" spans="1:6" s="301" customFormat="1" ht="13.5">
      <c r="A221" s="49"/>
      <c r="B221" s="33"/>
      <c r="C221" s="202"/>
      <c r="D221" s="212"/>
      <c r="E221" s="212"/>
      <c r="F221" s="212"/>
    </row>
    <row r="222" spans="1:6" s="301" customFormat="1" ht="13.5">
      <c r="A222" s="52">
        <v>115</v>
      </c>
      <c r="B222" s="33" t="s">
        <v>235</v>
      </c>
      <c r="C222" s="202" t="s">
        <v>236</v>
      </c>
      <c r="D222" s="212">
        <v>0</v>
      </c>
      <c r="E222" s="212"/>
      <c r="F222" s="212"/>
    </row>
    <row r="223" spans="1:6" s="301" customFormat="1" ht="13.5">
      <c r="A223" s="52"/>
      <c r="B223" s="33"/>
      <c r="C223" s="202"/>
      <c r="D223" s="212"/>
      <c r="E223" s="212"/>
      <c r="F223" s="212"/>
    </row>
    <row r="224" spans="1:6" s="301" customFormat="1" ht="13.5">
      <c r="A224" s="52">
        <v>135</v>
      </c>
      <c r="B224" s="33" t="s">
        <v>237</v>
      </c>
      <c r="C224" s="202" t="s">
        <v>238</v>
      </c>
      <c r="D224" s="212">
        <v>0</v>
      </c>
      <c r="E224" s="212"/>
      <c r="F224" s="212"/>
    </row>
    <row r="225" spans="1:6" s="301" customFormat="1" ht="13.5">
      <c r="A225" s="49"/>
      <c r="B225" s="33"/>
      <c r="C225" s="202"/>
      <c r="D225" s="212"/>
      <c r="E225" s="212"/>
      <c r="F225" s="212"/>
    </row>
    <row r="226" spans="1:6" s="301" customFormat="1" ht="13.5">
      <c r="A226" s="52">
        <v>150</v>
      </c>
      <c r="B226" s="33" t="s">
        <v>239</v>
      </c>
      <c r="C226" s="202" t="s">
        <v>240</v>
      </c>
      <c r="D226" s="212">
        <v>0</v>
      </c>
      <c r="E226" s="212"/>
      <c r="F226" s="212"/>
    </row>
    <row r="227" spans="1:6" s="301" customFormat="1" ht="13.5">
      <c r="A227" s="49"/>
      <c r="B227" s="33"/>
      <c r="C227" s="202"/>
      <c r="D227" s="212"/>
      <c r="E227" s="212"/>
      <c r="F227" s="212"/>
    </row>
    <row r="228" spans="1:6" ht="13.5">
      <c r="A228" s="49">
        <v>402090</v>
      </c>
      <c r="B228" s="33" t="s">
        <v>241</v>
      </c>
      <c r="C228" s="202" t="s">
        <v>19</v>
      </c>
      <c r="D228" s="212">
        <v>0</v>
      </c>
      <c r="E228" s="212">
        <v>0</v>
      </c>
      <c r="F228" s="212">
        <v>0</v>
      </c>
    </row>
    <row r="229" spans="1:6" s="301" customFormat="1" ht="13.5">
      <c r="A229" s="49"/>
      <c r="B229" s="27"/>
      <c r="C229" s="214" t="s">
        <v>178</v>
      </c>
      <c r="D229" s="212">
        <v>0</v>
      </c>
      <c r="E229" s="212">
        <v>0</v>
      </c>
      <c r="F229" s="212">
        <v>0</v>
      </c>
    </row>
    <row r="230" spans="1:6" s="301" customFormat="1" ht="13.5">
      <c r="A230" s="49"/>
      <c r="B230" s="27"/>
      <c r="C230" s="214" t="s">
        <v>179</v>
      </c>
      <c r="D230" s="212">
        <v>0</v>
      </c>
      <c r="E230" s="212">
        <v>0</v>
      </c>
      <c r="F230" s="212">
        <v>0</v>
      </c>
    </row>
    <row r="231" spans="1:6" s="301" customFormat="1" ht="13.5">
      <c r="A231" s="49"/>
      <c r="B231" s="27"/>
      <c r="C231" s="202" t="s">
        <v>20</v>
      </c>
      <c r="D231" s="212">
        <v>0</v>
      </c>
      <c r="E231" s="212"/>
      <c r="F231" s="212"/>
    </row>
    <row r="232" spans="1:6" s="301" customFormat="1" ht="13.5">
      <c r="A232" s="49"/>
      <c r="B232" s="27"/>
      <c r="C232" s="202"/>
      <c r="D232" s="212"/>
      <c r="E232" s="212"/>
      <c r="F232" s="212"/>
    </row>
    <row r="233" spans="1:6" s="301" customFormat="1" ht="13.5">
      <c r="A233" s="52">
        <v>205</v>
      </c>
      <c r="B233" s="33" t="s">
        <v>241</v>
      </c>
      <c r="C233" s="202" t="s">
        <v>242</v>
      </c>
      <c r="D233" s="212">
        <v>0</v>
      </c>
      <c r="E233" s="212"/>
      <c r="F233" s="212"/>
    </row>
    <row r="234" spans="1:6" s="301" customFormat="1" ht="13.5">
      <c r="A234" s="49"/>
      <c r="B234" s="27"/>
      <c r="C234" s="202"/>
      <c r="D234" s="212"/>
      <c r="E234" s="212"/>
      <c r="F234" s="212"/>
    </row>
    <row r="235" spans="1:6" ht="13.5">
      <c r="A235" s="49">
        <v>402100</v>
      </c>
      <c r="B235" s="33" t="s">
        <v>243</v>
      </c>
      <c r="C235" s="202" t="s">
        <v>19</v>
      </c>
      <c r="D235" s="212">
        <v>0</v>
      </c>
      <c r="E235" s="212">
        <v>0</v>
      </c>
      <c r="F235" s="212">
        <v>0</v>
      </c>
    </row>
    <row r="236" spans="1:6" s="301" customFormat="1" ht="13.5">
      <c r="A236" s="49"/>
      <c r="B236" s="27"/>
      <c r="C236" s="214" t="s">
        <v>178</v>
      </c>
      <c r="D236" s="212">
        <v>0</v>
      </c>
      <c r="E236" s="212">
        <v>0</v>
      </c>
      <c r="F236" s="212">
        <v>0</v>
      </c>
    </row>
    <row r="237" spans="1:6" s="301" customFormat="1" ht="13.5">
      <c r="A237" s="49"/>
      <c r="B237" s="27"/>
      <c r="C237" s="214" t="s">
        <v>179</v>
      </c>
      <c r="D237" s="212">
        <v>0</v>
      </c>
      <c r="E237" s="212">
        <v>0</v>
      </c>
      <c r="F237" s="212">
        <v>0</v>
      </c>
    </row>
    <row r="238" spans="1:6" s="301" customFormat="1" ht="13.5">
      <c r="A238" s="49"/>
      <c r="B238" s="27"/>
      <c r="C238" s="202" t="s">
        <v>20</v>
      </c>
      <c r="D238" s="212">
        <v>0</v>
      </c>
      <c r="E238" s="212"/>
      <c r="F238" s="212"/>
    </row>
    <row r="239" spans="1:6" s="301" customFormat="1" ht="13.5">
      <c r="A239" s="49"/>
      <c r="B239" s="27"/>
      <c r="C239" s="202"/>
      <c r="D239" s="212"/>
      <c r="E239" s="212"/>
      <c r="F239" s="212"/>
    </row>
    <row r="240" spans="1:6" s="301" customFormat="1" ht="13.5">
      <c r="A240" s="52">
        <v>140</v>
      </c>
      <c r="B240" s="33" t="s">
        <v>244</v>
      </c>
      <c r="C240" s="202" t="s">
        <v>245</v>
      </c>
      <c r="D240" s="212">
        <v>0</v>
      </c>
      <c r="E240" s="212"/>
      <c r="F240" s="212"/>
    </row>
    <row r="241" spans="1:6" s="301" customFormat="1" ht="13.5">
      <c r="A241" s="49"/>
      <c r="B241" s="27"/>
      <c r="C241" s="202"/>
      <c r="D241" s="212"/>
      <c r="E241" s="212"/>
      <c r="F241" s="212"/>
    </row>
    <row r="242" spans="1:6" ht="27">
      <c r="A242" s="49">
        <v>402110</v>
      </c>
      <c r="B242" s="33" t="s">
        <v>246</v>
      </c>
      <c r="C242" s="202" t="s">
        <v>19</v>
      </c>
      <c r="D242" s="212">
        <v>0</v>
      </c>
      <c r="E242" s="212">
        <v>0</v>
      </c>
      <c r="F242" s="212">
        <v>0</v>
      </c>
    </row>
    <row r="243" spans="1:6" s="301" customFormat="1" ht="13.5">
      <c r="A243" s="49"/>
      <c r="B243" s="27"/>
      <c r="C243" s="214" t="s">
        <v>178</v>
      </c>
      <c r="D243" s="212">
        <v>0</v>
      </c>
      <c r="E243" s="212">
        <v>0</v>
      </c>
      <c r="F243" s="212">
        <v>0</v>
      </c>
    </row>
    <row r="244" spans="1:6" s="301" customFormat="1" ht="13.5">
      <c r="A244" s="49"/>
      <c r="B244" s="27"/>
      <c r="C244" s="214" t="s">
        <v>179</v>
      </c>
      <c r="D244" s="212">
        <v>0</v>
      </c>
      <c r="E244" s="212">
        <v>0</v>
      </c>
      <c r="F244" s="212">
        <v>0</v>
      </c>
    </row>
    <row r="245" spans="1:6" s="301" customFormat="1" ht="13.5">
      <c r="A245" s="49"/>
      <c r="B245" s="27"/>
      <c r="C245" s="202" t="s">
        <v>20</v>
      </c>
      <c r="D245" s="212">
        <v>0</v>
      </c>
      <c r="E245" s="212"/>
      <c r="F245" s="212"/>
    </row>
    <row r="246" spans="1:6" s="301" customFormat="1" ht="13.5">
      <c r="A246" s="49"/>
      <c r="B246" s="27"/>
      <c r="C246" s="202"/>
      <c r="D246" s="212"/>
      <c r="E246" s="212"/>
      <c r="F246" s="212"/>
    </row>
    <row r="247" spans="1:6" s="301" customFormat="1" ht="13.5">
      <c r="A247" s="52">
        <v>100</v>
      </c>
      <c r="B247" s="33" t="s">
        <v>247</v>
      </c>
      <c r="C247" s="202" t="s">
        <v>248</v>
      </c>
      <c r="D247" s="212">
        <v>0</v>
      </c>
      <c r="E247" s="212"/>
      <c r="F247" s="212"/>
    </row>
    <row r="248" spans="1:6" s="301" customFormat="1" ht="13.5">
      <c r="A248" s="49"/>
      <c r="B248" s="33"/>
      <c r="C248" s="202"/>
      <c r="D248" s="212"/>
      <c r="E248" s="212"/>
      <c r="F248" s="212"/>
    </row>
    <row r="249" spans="1:6" ht="13.5">
      <c r="A249" s="49">
        <v>402120</v>
      </c>
      <c r="B249" s="33" t="s">
        <v>249</v>
      </c>
      <c r="C249" s="202" t="s">
        <v>19</v>
      </c>
      <c r="D249" s="212">
        <v>0</v>
      </c>
      <c r="E249" s="212">
        <v>0</v>
      </c>
      <c r="F249" s="212">
        <v>0</v>
      </c>
    </row>
    <row r="250" spans="1:6" s="301" customFormat="1" ht="13.5">
      <c r="A250" s="49"/>
      <c r="B250" s="27"/>
      <c r="C250" s="214" t="s">
        <v>178</v>
      </c>
      <c r="D250" s="212">
        <v>0</v>
      </c>
      <c r="E250" s="212">
        <v>0</v>
      </c>
      <c r="F250" s="212">
        <v>0</v>
      </c>
    </row>
    <row r="251" spans="1:6" s="301" customFormat="1" ht="13.5">
      <c r="A251" s="49"/>
      <c r="B251" s="27"/>
      <c r="C251" s="214" t="s">
        <v>179</v>
      </c>
      <c r="D251" s="212">
        <v>0</v>
      </c>
      <c r="E251" s="212">
        <v>0</v>
      </c>
      <c r="F251" s="212">
        <v>0</v>
      </c>
    </row>
    <row r="252" spans="1:6" s="301" customFormat="1" ht="13.5">
      <c r="A252" s="49"/>
      <c r="B252" s="27"/>
      <c r="C252" s="202" t="s">
        <v>20</v>
      </c>
      <c r="D252" s="212">
        <v>0</v>
      </c>
      <c r="E252" s="212"/>
      <c r="F252" s="212"/>
    </row>
    <row r="253" spans="1:6" s="301" customFormat="1" ht="13.5">
      <c r="A253" s="49"/>
      <c r="B253" s="27"/>
      <c r="C253" s="202"/>
      <c r="D253" s="212"/>
      <c r="E253" s="212"/>
      <c r="F253" s="212"/>
    </row>
    <row r="254" spans="1:6" s="301" customFormat="1" ht="13.5">
      <c r="A254" s="52">
        <v>106</v>
      </c>
      <c r="B254" s="33" t="s">
        <v>250</v>
      </c>
      <c r="C254" s="202" t="s">
        <v>251</v>
      </c>
      <c r="D254" s="212">
        <v>0</v>
      </c>
      <c r="E254" s="212"/>
      <c r="F254" s="212"/>
    </row>
    <row r="255" spans="1:6" s="301" customFormat="1" ht="13.5">
      <c r="A255" s="49"/>
      <c r="B255" s="27"/>
      <c r="C255" s="202"/>
      <c r="D255" s="212"/>
      <c r="E255" s="212"/>
      <c r="F255" s="212"/>
    </row>
    <row r="256" spans="1:6" ht="13.5">
      <c r="A256" s="49">
        <v>402130</v>
      </c>
      <c r="B256" s="33" t="s">
        <v>252</v>
      </c>
      <c r="C256" s="202" t="s">
        <v>19</v>
      </c>
      <c r="D256" s="212">
        <v>0</v>
      </c>
      <c r="E256" s="212">
        <v>0</v>
      </c>
      <c r="F256" s="212">
        <v>0</v>
      </c>
    </row>
    <row r="257" spans="1:6" ht="13.5">
      <c r="A257" s="49"/>
      <c r="B257" s="33"/>
      <c r="C257" s="214" t="s">
        <v>178</v>
      </c>
      <c r="D257" s="212">
        <v>0</v>
      </c>
      <c r="E257" s="212">
        <v>0</v>
      </c>
      <c r="F257" s="212">
        <v>0</v>
      </c>
    </row>
    <row r="258" spans="1:6" ht="13.5">
      <c r="A258" s="49"/>
      <c r="B258" s="33"/>
      <c r="C258" s="214" t="s">
        <v>179</v>
      </c>
      <c r="D258" s="212">
        <v>0</v>
      </c>
      <c r="E258" s="212">
        <v>0</v>
      </c>
      <c r="F258" s="212">
        <v>0</v>
      </c>
    </row>
    <row r="259" spans="1:6" s="301" customFormat="1" ht="13.5">
      <c r="A259" s="49"/>
      <c r="B259" s="27"/>
      <c r="C259" s="202" t="s">
        <v>20</v>
      </c>
      <c r="D259" s="212">
        <v>0</v>
      </c>
      <c r="E259" s="212"/>
      <c r="F259" s="212"/>
    </row>
    <row r="260" spans="1:6" s="301" customFormat="1" ht="13.5">
      <c r="A260" s="49"/>
      <c r="B260" s="27"/>
      <c r="C260" s="202"/>
      <c r="D260" s="212"/>
      <c r="E260" s="212"/>
      <c r="F260" s="212"/>
    </row>
    <row r="261" spans="1:6" ht="13.5">
      <c r="A261" s="49">
        <v>402140</v>
      </c>
      <c r="B261" s="33" t="s">
        <v>253</v>
      </c>
      <c r="C261" s="202" t="s">
        <v>19</v>
      </c>
      <c r="D261" s="212">
        <v>0</v>
      </c>
      <c r="E261" s="212">
        <v>0</v>
      </c>
      <c r="F261" s="212">
        <v>0</v>
      </c>
    </row>
    <row r="262" spans="1:6" s="301" customFormat="1" ht="13.5">
      <c r="A262" s="49"/>
      <c r="B262" s="27"/>
      <c r="C262" s="214" t="s">
        <v>178</v>
      </c>
      <c r="D262" s="212">
        <v>0</v>
      </c>
      <c r="E262" s="212">
        <v>0</v>
      </c>
      <c r="F262" s="212">
        <v>0</v>
      </c>
    </row>
    <row r="263" spans="1:6" s="301" customFormat="1" ht="13.5">
      <c r="A263" s="49"/>
      <c r="B263" s="27"/>
      <c r="C263" s="214" t="s">
        <v>179</v>
      </c>
      <c r="D263" s="212">
        <v>0</v>
      </c>
      <c r="E263" s="212">
        <v>0</v>
      </c>
      <c r="F263" s="212">
        <v>0</v>
      </c>
    </row>
    <row r="264" spans="1:6" s="301" customFormat="1" ht="13.5">
      <c r="A264" s="49"/>
      <c r="B264" s="27"/>
      <c r="C264" s="202" t="s">
        <v>20</v>
      </c>
      <c r="D264" s="212">
        <v>0</v>
      </c>
      <c r="E264" s="212"/>
      <c r="F264" s="212"/>
    </row>
    <row r="265" spans="1:6" s="301" customFormat="1" ht="13.5">
      <c r="A265" s="49"/>
      <c r="B265" s="27"/>
      <c r="C265" s="202"/>
      <c r="D265" s="212"/>
      <c r="E265" s="212"/>
      <c r="F265" s="212"/>
    </row>
    <row r="266" spans="1:6" s="301" customFormat="1" ht="13.5">
      <c r="A266" s="52">
        <v>120</v>
      </c>
      <c r="B266" s="33" t="s">
        <v>254</v>
      </c>
      <c r="C266" s="202" t="s">
        <v>255</v>
      </c>
      <c r="D266" s="212">
        <v>0</v>
      </c>
      <c r="E266" s="212"/>
      <c r="F266" s="212"/>
    </row>
    <row r="267" spans="1:6" s="301" customFormat="1" ht="13.5">
      <c r="A267" s="49"/>
      <c r="B267" s="27"/>
      <c r="C267" s="202"/>
      <c r="D267" s="212"/>
      <c r="E267" s="212"/>
      <c r="F267" s="212"/>
    </row>
    <row r="268" spans="1:9" ht="13.5">
      <c r="A268" s="49">
        <v>402150</v>
      </c>
      <c r="B268" s="33" t="s">
        <v>256</v>
      </c>
      <c r="C268" s="202" t="s">
        <v>19</v>
      </c>
      <c r="D268" s="212">
        <v>0</v>
      </c>
      <c r="E268" s="212">
        <v>0</v>
      </c>
      <c r="F268" s="212">
        <v>0</v>
      </c>
      <c r="I268" s="302"/>
    </row>
    <row r="269" spans="1:6" s="301" customFormat="1" ht="13.5">
      <c r="A269" s="49"/>
      <c r="B269" s="27"/>
      <c r="C269" s="214" t="s">
        <v>178</v>
      </c>
      <c r="D269" s="212">
        <v>0</v>
      </c>
      <c r="E269" s="212">
        <v>0</v>
      </c>
      <c r="F269" s="212">
        <v>0</v>
      </c>
    </row>
    <row r="270" spans="1:6" s="301" customFormat="1" ht="13.5">
      <c r="A270" s="213"/>
      <c r="B270" s="204"/>
      <c r="C270" s="214" t="s">
        <v>179</v>
      </c>
      <c r="D270" s="212">
        <v>0</v>
      </c>
      <c r="E270" s="212">
        <v>0</v>
      </c>
      <c r="F270" s="212">
        <v>0</v>
      </c>
    </row>
    <row r="271" spans="1:6" s="301" customFormat="1" ht="13.5">
      <c r="A271" s="213"/>
      <c r="B271" s="204"/>
      <c r="C271" s="202" t="s">
        <v>20</v>
      </c>
      <c r="D271" s="212">
        <v>0</v>
      </c>
      <c r="E271" s="212"/>
      <c r="F271" s="212"/>
    </row>
    <row r="272" spans="1:6" s="301" customFormat="1" ht="13.5">
      <c r="A272" s="213"/>
      <c r="B272" s="204"/>
      <c r="C272" s="202"/>
      <c r="D272" s="212"/>
      <c r="E272" s="212"/>
      <c r="F272" s="212"/>
    </row>
    <row r="273" spans="1:6" s="301" customFormat="1" ht="13.5">
      <c r="A273" s="247">
        <v>110</v>
      </c>
      <c r="B273" s="116" t="s">
        <v>257</v>
      </c>
      <c r="C273" s="202" t="s">
        <v>258</v>
      </c>
      <c r="D273" s="212">
        <v>0</v>
      </c>
      <c r="E273" s="212"/>
      <c r="F273" s="212"/>
    </row>
    <row r="274" spans="1:6" s="301" customFormat="1" ht="13.5">
      <c r="A274" s="49"/>
      <c r="B274" s="27"/>
      <c r="C274" s="202"/>
      <c r="D274" s="212"/>
      <c r="E274" s="212"/>
      <c r="F274" s="212"/>
    </row>
    <row r="275" spans="1:9" ht="13.5">
      <c r="A275" s="49">
        <v>402160</v>
      </c>
      <c r="B275" s="33" t="s">
        <v>259</v>
      </c>
      <c r="C275" s="202" t="s">
        <v>19</v>
      </c>
      <c r="D275" s="212">
        <v>0</v>
      </c>
      <c r="E275" s="212">
        <v>0</v>
      </c>
      <c r="F275" s="212">
        <v>0</v>
      </c>
      <c r="I275" s="302"/>
    </row>
    <row r="276" spans="1:6" s="301" customFormat="1" ht="13.5">
      <c r="A276" s="49"/>
      <c r="B276" s="27"/>
      <c r="C276" s="214" t="s">
        <v>178</v>
      </c>
      <c r="D276" s="212">
        <v>0</v>
      </c>
      <c r="E276" s="212">
        <v>0</v>
      </c>
      <c r="F276" s="212">
        <v>0</v>
      </c>
    </row>
    <row r="277" spans="1:6" s="301" customFormat="1" ht="13.5">
      <c r="A277" s="49"/>
      <c r="B277" s="27"/>
      <c r="C277" s="214" t="s">
        <v>179</v>
      </c>
      <c r="D277" s="212">
        <v>0</v>
      </c>
      <c r="E277" s="212">
        <v>0</v>
      </c>
      <c r="F277" s="212">
        <v>0</v>
      </c>
    </row>
    <row r="278" spans="1:6" s="301" customFormat="1" ht="13.5">
      <c r="A278" s="49"/>
      <c r="B278" s="27"/>
      <c r="C278" s="202" t="s">
        <v>20</v>
      </c>
      <c r="D278" s="212">
        <v>0</v>
      </c>
      <c r="E278" s="212"/>
      <c r="F278" s="212"/>
    </row>
    <row r="279" spans="1:6" s="301" customFormat="1" ht="13.5">
      <c r="A279" s="49"/>
      <c r="B279" s="27"/>
      <c r="C279" s="202"/>
      <c r="D279" s="212"/>
      <c r="E279" s="212"/>
      <c r="F279" s="212"/>
    </row>
    <row r="280" spans="1:6" ht="27">
      <c r="A280" s="49">
        <v>402170</v>
      </c>
      <c r="B280" s="33" t="s">
        <v>260</v>
      </c>
      <c r="C280" s="202" t="s">
        <v>19</v>
      </c>
      <c r="D280" s="212">
        <v>0</v>
      </c>
      <c r="E280" s="212">
        <v>0</v>
      </c>
      <c r="F280" s="212">
        <v>0</v>
      </c>
    </row>
    <row r="281" spans="1:6" s="301" customFormat="1" ht="13.5">
      <c r="A281" s="49"/>
      <c r="B281" s="27"/>
      <c r="C281" s="214" t="s">
        <v>178</v>
      </c>
      <c r="D281" s="212">
        <v>0</v>
      </c>
      <c r="E281" s="212">
        <v>0</v>
      </c>
      <c r="F281" s="212">
        <v>0</v>
      </c>
    </row>
    <row r="282" spans="1:6" s="301" customFormat="1" ht="13.5">
      <c r="A282" s="49"/>
      <c r="B282" s="33"/>
      <c r="C282" s="214" t="s">
        <v>179</v>
      </c>
      <c r="D282" s="212">
        <v>0</v>
      </c>
      <c r="E282" s="212">
        <v>0</v>
      </c>
      <c r="F282" s="212">
        <v>0</v>
      </c>
    </row>
    <row r="283" spans="1:6" s="301" customFormat="1" ht="13.5">
      <c r="A283" s="49"/>
      <c r="B283" s="33"/>
      <c r="C283" s="202" t="s">
        <v>20</v>
      </c>
      <c r="D283" s="212">
        <v>0</v>
      </c>
      <c r="E283" s="212"/>
      <c r="F283" s="212"/>
    </row>
    <row r="284" spans="1:6" s="301" customFormat="1" ht="13.5">
      <c r="A284" s="49"/>
      <c r="B284" s="33"/>
      <c r="C284" s="202"/>
      <c r="D284" s="212"/>
      <c r="E284" s="212"/>
      <c r="F284" s="212"/>
    </row>
    <row r="285" spans="1:7" ht="27">
      <c r="A285" s="49">
        <v>402180</v>
      </c>
      <c r="B285" s="33" t="s">
        <v>261</v>
      </c>
      <c r="C285" s="202" t="s">
        <v>19</v>
      </c>
      <c r="D285" s="212">
        <v>0</v>
      </c>
      <c r="E285" s="212">
        <v>0</v>
      </c>
      <c r="F285" s="212">
        <v>0</v>
      </c>
      <c r="G285" s="302"/>
    </row>
    <row r="286" spans="1:6" s="301" customFormat="1" ht="13.5">
      <c r="A286" s="49"/>
      <c r="B286" s="33"/>
      <c r="C286" s="214" t="s">
        <v>178</v>
      </c>
      <c r="D286" s="212">
        <v>0</v>
      </c>
      <c r="E286" s="212">
        <v>0</v>
      </c>
      <c r="F286" s="212">
        <v>0</v>
      </c>
    </row>
    <row r="287" spans="1:6" s="301" customFormat="1" ht="13.5">
      <c r="A287" s="49"/>
      <c r="B287" s="33"/>
      <c r="C287" s="214" t="s">
        <v>179</v>
      </c>
      <c r="D287" s="212">
        <v>0</v>
      </c>
      <c r="E287" s="212">
        <v>0</v>
      </c>
      <c r="F287" s="212">
        <v>0</v>
      </c>
    </row>
    <row r="288" spans="1:6" s="301" customFormat="1" ht="13.5">
      <c r="A288" s="213"/>
      <c r="B288" s="116"/>
      <c r="C288" s="202" t="s">
        <v>20</v>
      </c>
      <c r="D288" s="212">
        <v>0</v>
      </c>
      <c r="E288" s="212"/>
      <c r="F288" s="212"/>
    </row>
    <row r="289" spans="1:6" s="301" customFormat="1" ht="13.5">
      <c r="A289" s="213"/>
      <c r="B289" s="116"/>
      <c r="C289" s="202"/>
      <c r="D289" s="212"/>
      <c r="E289" s="212"/>
      <c r="F289" s="212"/>
    </row>
    <row r="290" spans="1:6" s="301" customFormat="1" ht="13.5">
      <c r="A290" s="247">
        <v>155</v>
      </c>
      <c r="B290" s="116" t="s">
        <v>262</v>
      </c>
      <c r="C290" s="202" t="s">
        <v>263</v>
      </c>
      <c r="D290" s="212">
        <v>0</v>
      </c>
      <c r="E290" s="212"/>
      <c r="F290" s="212"/>
    </row>
    <row r="291" spans="1:6" s="301" customFormat="1" ht="13.5">
      <c r="A291" s="247"/>
      <c r="B291" s="116"/>
      <c r="C291" s="202"/>
      <c r="D291" s="212"/>
      <c r="E291" s="212"/>
      <c r="F291" s="212"/>
    </row>
    <row r="292" spans="1:6" s="301" customFormat="1" ht="13.5">
      <c r="A292" s="247">
        <v>165</v>
      </c>
      <c r="B292" s="116" t="s">
        <v>264</v>
      </c>
      <c r="C292" s="202" t="s">
        <v>265</v>
      </c>
      <c r="D292" s="212">
        <v>0</v>
      </c>
      <c r="E292" s="212"/>
      <c r="F292" s="212"/>
    </row>
    <row r="293" spans="1:6" s="301" customFormat="1" ht="13.5">
      <c r="A293" s="247"/>
      <c r="B293" s="116"/>
      <c r="C293" s="202"/>
      <c r="D293" s="212"/>
      <c r="E293" s="212"/>
      <c r="F293" s="212"/>
    </row>
    <row r="294" spans="1:6" s="301" customFormat="1" ht="13.5">
      <c r="A294" s="247">
        <v>171</v>
      </c>
      <c r="B294" s="116" t="s">
        <v>266</v>
      </c>
      <c r="C294" s="202" t="s">
        <v>267</v>
      </c>
      <c r="D294" s="212">
        <v>0</v>
      </c>
      <c r="E294" s="212"/>
      <c r="F294" s="212"/>
    </row>
    <row r="295" spans="1:6" s="301" customFormat="1" ht="13.5">
      <c r="A295" s="247"/>
      <c r="B295" s="116"/>
      <c r="C295" s="303"/>
      <c r="D295" s="212"/>
      <c r="E295" s="212"/>
      <c r="F295" s="212"/>
    </row>
    <row r="296" spans="1:6" s="301" customFormat="1" ht="13.5">
      <c r="A296" s="247">
        <v>175</v>
      </c>
      <c r="B296" s="116" t="s">
        <v>268</v>
      </c>
      <c r="C296" s="202" t="s">
        <v>269</v>
      </c>
      <c r="D296" s="212">
        <v>0</v>
      </c>
      <c r="E296" s="212"/>
      <c r="F296" s="212"/>
    </row>
    <row r="297" spans="1:6" s="301" customFormat="1" ht="13.5">
      <c r="A297" s="247"/>
      <c r="B297" s="116"/>
      <c r="C297" s="202"/>
      <c r="D297" s="212"/>
      <c r="E297" s="212"/>
      <c r="F297" s="212"/>
    </row>
    <row r="298" spans="1:6" s="301" customFormat="1" ht="13.5">
      <c r="A298" s="247">
        <v>180</v>
      </c>
      <c r="B298" s="116" t="s">
        <v>270</v>
      </c>
      <c r="C298" s="202" t="s">
        <v>271</v>
      </c>
      <c r="D298" s="212">
        <v>0</v>
      </c>
      <c r="E298" s="212"/>
      <c r="F298" s="212"/>
    </row>
    <row r="299" spans="1:6" s="301" customFormat="1" ht="13.5">
      <c r="A299" s="247"/>
      <c r="B299" s="116"/>
      <c r="C299" s="202"/>
      <c r="D299" s="212"/>
      <c r="E299" s="212"/>
      <c r="F299" s="212"/>
    </row>
    <row r="300" spans="1:6" s="301" customFormat="1" ht="13.5">
      <c r="A300" s="247">
        <v>185</v>
      </c>
      <c r="B300" s="116" t="s">
        <v>272</v>
      </c>
      <c r="C300" s="202" t="s">
        <v>273</v>
      </c>
      <c r="D300" s="212">
        <v>0</v>
      </c>
      <c r="E300" s="212"/>
      <c r="F300" s="212"/>
    </row>
    <row r="301" spans="1:6" s="301" customFormat="1" ht="13.5">
      <c r="A301" s="247"/>
      <c r="B301" s="116"/>
      <c r="C301" s="202"/>
      <c r="D301" s="212"/>
      <c r="E301" s="212"/>
      <c r="F301" s="212"/>
    </row>
    <row r="302" spans="1:6" s="301" customFormat="1" ht="13.5">
      <c r="A302" s="247">
        <v>195</v>
      </c>
      <c r="B302" s="116" t="s">
        <v>274</v>
      </c>
      <c r="C302" s="202" t="s">
        <v>275</v>
      </c>
      <c r="D302" s="212">
        <v>0</v>
      </c>
      <c r="E302" s="212"/>
      <c r="F302" s="212"/>
    </row>
    <row r="303" spans="1:6" s="301" customFormat="1" ht="14.25" customHeight="1">
      <c r="A303" s="247"/>
      <c r="B303" s="116"/>
      <c r="C303" s="202"/>
      <c r="D303" s="212"/>
      <c r="E303" s="212"/>
      <c r="F303" s="212"/>
    </row>
    <row r="304" spans="1:6" s="301" customFormat="1" ht="26.25" customHeight="1">
      <c r="A304" s="247">
        <v>200</v>
      </c>
      <c r="B304" s="116" t="s">
        <v>276</v>
      </c>
      <c r="C304" s="202" t="s">
        <v>277</v>
      </c>
      <c r="D304" s="212">
        <v>0</v>
      </c>
      <c r="E304" s="212"/>
      <c r="F304" s="212"/>
    </row>
    <row r="305" spans="1:6" s="301" customFormat="1" ht="13.5">
      <c r="A305" s="213"/>
      <c r="B305" s="116"/>
      <c r="C305" s="202"/>
      <c r="D305" s="212"/>
      <c r="E305" s="212"/>
      <c r="F305" s="212"/>
    </row>
    <row r="306" spans="1:7" ht="13.5">
      <c r="A306" s="49">
        <v>402190</v>
      </c>
      <c r="B306" s="33" t="s">
        <v>278</v>
      </c>
      <c r="C306" s="202" t="s">
        <v>19</v>
      </c>
      <c r="D306" s="212">
        <v>0</v>
      </c>
      <c r="E306" s="212">
        <v>0</v>
      </c>
      <c r="F306" s="212">
        <v>0</v>
      </c>
      <c r="G306" s="304"/>
    </row>
    <row r="307" spans="1:6" s="301" customFormat="1" ht="13.5">
      <c r="A307" s="49"/>
      <c r="B307" s="33"/>
      <c r="C307" s="214" t="s">
        <v>178</v>
      </c>
      <c r="D307" s="212">
        <v>0</v>
      </c>
      <c r="E307" s="212">
        <v>0</v>
      </c>
      <c r="F307" s="212">
        <v>0</v>
      </c>
    </row>
    <row r="308" spans="1:6" s="301" customFormat="1" ht="13.5">
      <c r="A308" s="49"/>
      <c r="B308" s="33"/>
      <c r="C308" s="214" t="s">
        <v>179</v>
      </c>
      <c r="D308" s="212">
        <v>0</v>
      </c>
      <c r="E308" s="212">
        <v>0</v>
      </c>
      <c r="F308" s="212">
        <v>0</v>
      </c>
    </row>
    <row r="309" spans="1:6" s="301" customFormat="1" ht="13.5">
      <c r="A309" s="49"/>
      <c r="B309" s="33"/>
      <c r="C309" s="202" t="s">
        <v>20</v>
      </c>
      <c r="D309" s="212">
        <v>0</v>
      </c>
      <c r="E309" s="212"/>
      <c r="F309" s="212"/>
    </row>
    <row r="310" spans="1:6" s="301" customFormat="1" ht="13.5">
      <c r="A310" s="49"/>
      <c r="B310" s="33"/>
      <c r="C310" s="202"/>
      <c r="D310" s="212"/>
      <c r="E310" s="212"/>
      <c r="F310" s="212"/>
    </row>
    <row r="311" spans="1:9" ht="13.5">
      <c r="A311" s="49">
        <v>402200</v>
      </c>
      <c r="B311" s="33" t="s">
        <v>279</v>
      </c>
      <c r="C311" s="202" t="s">
        <v>19</v>
      </c>
      <c r="D311" s="212">
        <v>0</v>
      </c>
      <c r="E311" s="212">
        <v>0</v>
      </c>
      <c r="F311" s="212">
        <v>0</v>
      </c>
      <c r="G311" s="304"/>
      <c r="I311" s="302"/>
    </row>
    <row r="312" spans="1:6" s="301" customFormat="1" ht="13.5">
      <c r="A312" s="49"/>
      <c r="B312" s="33"/>
      <c r="C312" s="214" t="s">
        <v>178</v>
      </c>
      <c r="D312" s="212"/>
      <c r="E312" s="212">
        <v>0</v>
      </c>
      <c r="F312" s="212">
        <v>0</v>
      </c>
    </row>
    <row r="313" spans="1:6" s="301" customFormat="1" ht="13.5">
      <c r="A313" s="49"/>
      <c r="B313" s="33"/>
      <c r="C313" s="214" t="s">
        <v>178</v>
      </c>
      <c r="D313" s="212">
        <v>0</v>
      </c>
      <c r="E313" s="212">
        <v>0</v>
      </c>
      <c r="F313" s="212">
        <v>0</v>
      </c>
    </row>
    <row r="314" spans="1:6" s="301" customFormat="1" ht="13.5">
      <c r="A314" s="49"/>
      <c r="B314" s="33"/>
      <c r="C314" s="202" t="s">
        <v>20</v>
      </c>
      <c r="D314" s="212">
        <v>0</v>
      </c>
      <c r="E314" s="212"/>
      <c r="F314" s="212"/>
    </row>
    <row r="315" spans="1:6" s="301" customFormat="1" ht="13.5">
      <c r="A315" s="49"/>
      <c r="B315" s="33"/>
      <c r="C315" s="202"/>
      <c r="D315" s="212"/>
      <c r="E315" s="212"/>
      <c r="F315" s="212"/>
    </row>
    <row r="316" spans="1:9" ht="13.5">
      <c r="A316" s="49">
        <v>402210</v>
      </c>
      <c r="B316" s="33" t="s">
        <v>280</v>
      </c>
      <c r="C316" s="202" t="s">
        <v>19</v>
      </c>
      <c r="D316" s="212">
        <v>0</v>
      </c>
      <c r="E316" s="212">
        <v>0</v>
      </c>
      <c r="F316" s="212">
        <v>0</v>
      </c>
      <c r="I316" s="304"/>
    </row>
    <row r="317" spans="1:6" s="301" customFormat="1" ht="13.5">
      <c r="A317" s="49"/>
      <c r="B317" s="33"/>
      <c r="C317" s="214" t="s">
        <v>178</v>
      </c>
      <c r="D317" s="212">
        <v>0</v>
      </c>
      <c r="E317" s="212">
        <v>0</v>
      </c>
      <c r="F317" s="212">
        <v>0</v>
      </c>
    </row>
    <row r="318" spans="1:6" s="301" customFormat="1" ht="13.5">
      <c r="A318" s="49"/>
      <c r="B318" s="33"/>
      <c r="C318" s="214" t="s">
        <v>179</v>
      </c>
      <c r="D318" s="212">
        <v>0</v>
      </c>
      <c r="E318" s="212">
        <v>0</v>
      </c>
      <c r="F318" s="212">
        <v>0</v>
      </c>
    </row>
    <row r="319" spans="1:6" s="301" customFormat="1" ht="13.5">
      <c r="A319" s="49"/>
      <c r="B319" s="33"/>
      <c r="C319" s="202" t="s">
        <v>20</v>
      </c>
      <c r="D319" s="212">
        <v>0</v>
      </c>
      <c r="E319" s="212"/>
      <c r="F319" s="212"/>
    </row>
    <row r="320" spans="1:6" s="301" customFormat="1" ht="13.5">
      <c r="A320" s="49"/>
      <c r="B320" s="33"/>
      <c r="C320" s="202"/>
      <c r="D320" s="212"/>
      <c r="E320" s="212"/>
      <c r="F320" s="212"/>
    </row>
    <row r="321" spans="1:6" s="301" customFormat="1" ht="13.5">
      <c r="A321" s="52">
        <v>105</v>
      </c>
      <c r="B321" s="33" t="s">
        <v>281</v>
      </c>
      <c r="C321" s="202" t="s">
        <v>282</v>
      </c>
      <c r="D321" s="212">
        <v>0</v>
      </c>
      <c r="E321" s="212"/>
      <c r="F321" s="212"/>
    </row>
    <row r="322" spans="1:6" s="301" customFormat="1" ht="13.5">
      <c r="A322" s="49"/>
      <c r="B322" s="33"/>
      <c r="C322" s="202"/>
      <c r="D322" s="212"/>
      <c r="E322" s="212"/>
      <c r="F322" s="212"/>
    </row>
    <row r="323" spans="1:6" ht="13.5">
      <c r="A323" s="49">
        <v>402220</v>
      </c>
      <c r="B323" s="33" t="s">
        <v>283</v>
      </c>
      <c r="C323" s="202" t="s">
        <v>19</v>
      </c>
      <c r="D323" s="212">
        <v>0</v>
      </c>
      <c r="E323" s="212">
        <v>0</v>
      </c>
      <c r="F323" s="212">
        <v>0</v>
      </c>
    </row>
    <row r="324" spans="1:6" s="301" customFormat="1" ht="13.5">
      <c r="A324" s="49"/>
      <c r="B324" s="33"/>
      <c r="C324" s="214" t="s">
        <v>178</v>
      </c>
      <c r="D324" s="212">
        <v>0</v>
      </c>
      <c r="E324" s="212">
        <v>0</v>
      </c>
      <c r="F324" s="212">
        <v>0</v>
      </c>
    </row>
    <row r="325" spans="1:6" s="301" customFormat="1" ht="13.5">
      <c r="A325" s="49"/>
      <c r="B325" s="33"/>
      <c r="C325" s="214" t="s">
        <v>179</v>
      </c>
      <c r="D325" s="212">
        <v>0</v>
      </c>
      <c r="E325" s="212">
        <v>0</v>
      </c>
      <c r="F325" s="212">
        <v>0</v>
      </c>
    </row>
    <row r="326" spans="1:6" s="301" customFormat="1" ht="13.5">
      <c r="A326" s="49"/>
      <c r="B326" s="33"/>
      <c r="C326" s="202" t="s">
        <v>20</v>
      </c>
      <c r="D326" s="212">
        <v>0</v>
      </c>
      <c r="E326" s="212"/>
      <c r="F326" s="212"/>
    </row>
    <row r="327" spans="1:6" s="301" customFormat="1" ht="13.5">
      <c r="A327" s="49"/>
      <c r="B327" s="33"/>
      <c r="C327" s="202"/>
      <c r="D327" s="212"/>
      <c r="E327" s="212"/>
      <c r="F327" s="212"/>
    </row>
    <row r="328" spans="1:6" ht="13.5">
      <c r="A328" s="49">
        <v>402230</v>
      </c>
      <c r="B328" s="33" t="s">
        <v>284</v>
      </c>
      <c r="C328" s="202" t="s">
        <v>19</v>
      </c>
      <c r="D328" s="212">
        <v>0</v>
      </c>
      <c r="E328" s="212">
        <v>0</v>
      </c>
      <c r="F328" s="212">
        <v>0</v>
      </c>
    </row>
    <row r="329" spans="1:6" s="301" customFormat="1" ht="13.5">
      <c r="A329" s="49"/>
      <c r="B329" s="33"/>
      <c r="C329" s="214" t="s">
        <v>178</v>
      </c>
      <c r="D329" s="212">
        <v>0</v>
      </c>
      <c r="E329" s="212">
        <v>0</v>
      </c>
      <c r="F329" s="212">
        <v>0</v>
      </c>
    </row>
    <row r="330" spans="1:6" s="301" customFormat="1" ht="13.5">
      <c r="A330" s="49"/>
      <c r="B330" s="33"/>
      <c r="C330" s="214" t="s">
        <v>179</v>
      </c>
      <c r="D330" s="212">
        <v>0</v>
      </c>
      <c r="E330" s="212">
        <v>0</v>
      </c>
      <c r="F330" s="212">
        <v>0</v>
      </c>
    </row>
    <row r="331" spans="1:6" s="301" customFormat="1" ht="13.5">
      <c r="A331" s="49"/>
      <c r="B331" s="33"/>
      <c r="C331" s="202" t="s">
        <v>20</v>
      </c>
      <c r="D331" s="212">
        <v>0</v>
      </c>
      <c r="E331" s="212"/>
      <c r="F331" s="212"/>
    </row>
    <row r="332" spans="1:6" s="301" customFormat="1" ht="13.5">
      <c r="A332" s="49"/>
      <c r="B332" s="33"/>
      <c r="C332" s="202"/>
      <c r="D332" s="212"/>
      <c r="E332" s="212"/>
      <c r="F332" s="212"/>
    </row>
    <row r="333" spans="1:6" ht="12" customHeight="1">
      <c r="A333" s="49">
        <v>402240</v>
      </c>
      <c r="B333" s="33" t="s">
        <v>285</v>
      </c>
      <c r="C333" s="202" t="s">
        <v>19</v>
      </c>
      <c r="D333" s="212">
        <v>0</v>
      </c>
      <c r="E333" s="212">
        <v>0</v>
      </c>
      <c r="F333" s="212">
        <v>0</v>
      </c>
    </row>
    <row r="334" spans="1:6" s="301" customFormat="1" ht="13.5">
      <c r="A334" s="49"/>
      <c r="B334" s="33"/>
      <c r="C334" s="214" t="s">
        <v>178</v>
      </c>
      <c r="D334" s="212">
        <v>0</v>
      </c>
      <c r="E334" s="212">
        <v>0</v>
      </c>
      <c r="F334" s="212">
        <v>0</v>
      </c>
    </row>
    <row r="335" spans="1:6" s="301" customFormat="1" ht="13.5">
      <c r="A335" s="49"/>
      <c r="B335" s="33"/>
      <c r="C335" s="214" t="s">
        <v>179</v>
      </c>
      <c r="D335" s="212">
        <v>0</v>
      </c>
      <c r="E335" s="212">
        <v>0</v>
      </c>
      <c r="F335" s="212">
        <v>0</v>
      </c>
    </row>
    <row r="336" spans="1:6" s="301" customFormat="1" ht="13.5">
      <c r="A336" s="49"/>
      <c r="B336" s="33"/>
      <c r="C336" s="202" t="s">
        <v>20</v>
      </c>
      <c r="D336" s="212">
        <v>0</v>
      </c>
      <c r="E336" s="212"/>
      <c r="F336" s="212"/>
    </row>
    <row r="337" spans="1:6" s="301" customFormat="1" ht="13.5">
      <c r="A337" s="49"/>
      <c r="B337" s="33"/>
      <c r="C337" s="202"/>
      <c r="D337" s="212"/>
      <c r="E337" s="212"/>
      <c r="F337" s="212"/>
    </row>
    <row r="338" spans="1:6" s="301" customFormat="1" ht="13.5">
      <c r="A338" s="52">
        <v>170</v>
      </c>
      <c r="B338" s="33" t="s">
        <v>286</v>
      </c>
      <c r="C338" s="202" t="s">
        <v>287</v>
      </c>
      <c r="D338" s="212">
        <v>0</v>
      </c>
      <c r="E338" s="212"/>
      <c r="F338" s="212"/>
    </row>
    <row r="339" spans="1:6" s="301" customFormat="1" ht="13.5">
      <c r="A339" s="49"/>
      <c r="B339" s="33"/>
      <c r="C339" s="202"/>
      <c r="D339" s="212"/>
      <c r="E339" s="212"/>
      <c r="F339" s="212"/>
    </row>
    <row r="340" spans="1:6" s="301" customFormat="1" ht="13.5">
      <c r="A340" s="281" t="s">
        <v>288</v>
      </c>
      <c r="B340" s="19" t="s">
        <v>289</v>
      </c>
      <c r="C340" s="202"/>
      <c r="D340" s="212"/>
      <c r="E340" s="212"/>
      <c r="F340" s="212"/>
    </row>
    <row r="341" spans="1:6" s="301" customFormat="1" ht="13.5">
      <c r="A341" s="300"/>
      <c r="B341" s="33"/>
      <c r="C341" s="202"/>
      <c r="D341" s="212"/>
      <c r="E341" s="212"/>
      <c r="F341" s="212"/>
    </row>
    <row r="342" spans="1:6" ht="13.5" customHeight="1">
      <c r="A342" s="49">
        <v>402250</v>
      </c>
      <c r="B342" s="33" t="s">
        <v>290</v>
      </c>
      <c r="C342" s="202" t="s">
        <v>19</v>
      </c>
      <c r="D342" s="212">
        <v>0</v>
      </c>
      <c r="E342" s="212">
        <v>0</v>
      </c>
      <c r="F342" s="212">
        <v>0</v>
      </c>
    </row>
    <row r="343" spans="1:6" s="301" customFormat="1" ht="13.5">
      <c r="A343" s="49"/>
      <c r="B343" s="33"/>
      <c r="C343" s="214" t="s">
        <v>178</v>
      </c>
      <c r="D343" s="212">
        <v>0</v>
      </c>
      <c r="E343" s="212">
        <v>0</v>
      </c>
      <c r="F343" s="212">
        <v>0</v>
      </c>
    </row>
    <row r="344" spans="1:6" s="301" customFormat="1" ht="13.5">
      <c r="A344" s="49"/>
      <c r="B344" s="33"/>
      <c r="C344" s="214" t="s">
        <v>179</v>
      </c>
      <c r="D344" s="212">
        <v>0</v>
      </c>
      <c r="E344" s="212">
        <v>0</v>
      </c>
      <c r="F344" s="212">
        <v>0</v>
      </c>
    </row>
    <row r="345" spans="1:6" s="301" customFormat="1" ht="13.5">
      <c r="A345" s="49"/>
      <c r="B345" s="33"/>
      <c r="C345" s="202" t="s">
        <v>20</v>
      </c>
      <c r="D345" s="212">
        <v>0</v>
      </c>
      <c r="E345" s="212"/>
      <c r="F345" s="212"/>
    </row>
    <row r="346" spans="1:6" s="301" customFormat="1" ht="13.5">
      <c r="A346" s="49"/>
      <c r="B346" s="33"/>
      <c r="C346" s="202"/>
      <c r="D346" s="212"/>
      <c r="E346" s="212"/>
      <c r="F346" s="212"/>
    </row>
    <row r="347" spans="1:6" ht="17.25" customHeight="1">
      <c r="A347" s="49">
        <v>402260</v>
      </c>
      <c r="B347" s="33" t="s">
        <v>291</v>
      </c>
      <c r="C347" s="202" t="s">
        <v>19</v>
      </c>
      <c r="D347" s="212">
        <v>0</v>
      </c>
      <c r="E347" s="212">
        <v>0</v>
      </c>
      <c r="F347" s="212">
        <v>0</v>
      </c>
    </row>
    <row r="348" spans="1:6" s="301" customFormat="1" ht="13.5">
      <c r="A348" s="49"/>
      <c r="B348" s="33"/>
      <c r="C348" s="214" t="s">
        <v>178</v>
      </c>
      <c r="D348" s="212">
        <v>0</v>
      </c>
      <c r="E348" s="212">
        <v>0</v>
      </c>
      <c r="F348" s="212">
        <v>0</v>
      </c>
    </row>
    <row r="349" spans="1:6" s="301" customFormat="1" ht="13.5">
      <c r="A349" s="49"/>
      <c r="B349" s="33"/>
      <c r="C349" s="214" t="s">
        <v>179</v>
      </c>
      <c r="D349" s="212">
        <v>0</v>
      </c>
      <c r="E349" s="212">
        <v>0</v>
      </c>
      <c r="F349" s="212">
        <v>0</v>
      </c>
    </row>
    <row r="350" spans="1:6" s="301" customFormat="1" ht="13.5">
      <c r="A350" s="49"/>
      <c r="B350" s="33"/>
      <c r="C350" s="202" t="s">
        <v>20</v>
      </c>
      <c r="D350" s="212">
        <v>0</v>
      </c>
      <c r="E350" s="212"/>
      <c r="F350" s="212"/>
    </row>
    <row r="351" spans="1:6" s="301" customFormat="1" ht="13.5">
      <c r="A351" s="213"/>
      <c r="B351" s="116"/>
      <c r="C351" s="202"/>
      <c r="D351" s="212"/>
      <c r="E351" s="212"/>
      <c r="F351" s="212"/>
    </row>
    <row r="352" spans="1:6" s="301" customFormat="1" ht="13.5">
      <c r="A352" s="280" t="s">
        <v>292</v>
      </c>
      <c r="B352" s="131" t="s">
        <v>293</v>
      </c>
      <c r="C352" s="202"/>
      <c r="D352" s="212"/>
      <c r="E352" s="212"/>
      <c r="F352" s="212"/>
    </row>
    <row r="353" spans="1:6" s="301" customFormat="1" ht="13.5">
      <c r="A353" s="257"/>
      <c r="B353" s="14"/>
      <c r="C353" s="202"/>
      <c r="D353" s="212"/>
      <c r="E353" s="212"/>
      <c r="F353" s="212"/>
    </row>
    <row r="354" spans="1:6" ht="17.25" customHeight="1">
      <c r="A354" s="49">
        <v>402270</v>
      </c>
      <c r="B354" s="305" t="s">
        <v>294</v>
      </c>
      <c r="C354" s="202" t="s">
        <v>19</v>
      </c>
      <c r="D354" s="212">
        <v>0</v>
      </c>
      <c r="E354" s="212">
        <v>0</v>
      </c>
      <c r="F354" s="212">
        <v>0</v>
      </c>
    </row>
    <row r="355" spans="1:6" s="301" customFormat="1" ht="13.5">
      <c r="A355" s="49"/>
      <c r="B355" s="33"/>
      <c r="C355" s="214" t="s">
        <v>178</v>
      </c>
      <c r="D355" s="212">
        <v>0</v>
      </c>
      <c r="E355" s="212">
        <v>0</v>
      </c>
      <c r="F355" s="212">
        <v>0</v>
      </c>
    </row>
    <row r="356" spans="1:6" s="301" customFormat="1" ht="13.5">
      <c r="A356" s="49"/>
      <c r="B356" s="33"/>
      <c r="C356" s="214" t="s">
        <v>179</v>
      </c>
      <c r="D356" s="212">
        <v>0</v>
      </c>
      <c r="E356" s="212">
        <v>0</v>
      </c>
      <c r="F356" s="212">
        <v>0</v>
      </c>
    </row>
    <row r="357" spans="1:6" s="301" customFormat="1" ht="13.5">
      <c r="A357" s="49"/>
      <c r="B357" s="33"/>
      <c r="C357" s="214" t="s">
        <v>20</v>
      </c>
      <c r="D357" s="212">
        <v>0</v>
      </c>
      <c r="E357" s="212"/>
      <c r="F357" s="212"/>
    </row>
    <row r="358" spans="1:6" s="301" customFormat="1" ht="13.5">
      <c r="A358" s="49"/>
      <c r="B358" s="33"/>
      <c r="C358" s="214"/>
      <c r="D358" s="248"/>
      <c r="E358" s="306"/>
      <c r="F358" s="306"/>
    </row>
    <row r="359" spans="1:6" ht="27.75" customHeight="1">
      <c r="A359" s="49">
        <v>402280</v>
      </c>
      <c r="B359" s="305" t="s">
        <v>295</v>
      </c>
      <c r="C359" s="202" t="s">
        <v>19</v>
      </c>
      <c r="D359" s="212">
        <v>0</v>
      </c>
      <c r="E359" s="212">
        <v>0</v>
      </c>
      <c r="F359" s="212">
        <v>0</v>
      </c>
    </row>
    <row r="360" spans="1:6" s="301" customFormat="1" ht="13.5">
      <c r="A360" s="49"/>
      <c r="B360" s="33"/>
      <c r="C360" s="214" t="s">
        <v>178</v>
      </c>
      <c r="D360" s="212">
        <v>0</v>
      </c>
      <c r="E360" s="212">
        <v>0</v>
      </c>
      <c r="F360" s="212">
        <v>0</v>
      </c>
    </row>
    <row r="361" spans="1:6" s="301" customFormat="1" ht="13.5">
      <c r="A361" s="49"/>
      <c r="B361" s="33"/>
      <c r="C361" s="214" t="s">
        <v>179</v>
      </c>
      <c r="D361" s="212">
        <v>0</v>
      </c>
      <c r="E361" s="212">
        <v>0</v>
      </c>
      <c r="F361" s="212">
        <v>0</v>
      </c>
    </row>
    <row r="362" spans="1:6" s="301" customFormat="1" ht="13.5">
      <c r="A362" s="49"/>
      <c r="B362" s="33"/>
      <c r="C362" s="202" t="s">
        <v>20</v>
      </c>
      <c r="D362" s="212">
        <v>0</v>
      </c>
      <c r="E362" s="212"/>
      <c r="F362" s="212"/>
    </row>
    <row r="363" spans="1:6" s="301" customFormat="1" ht="13.5">
      <c r="A363" s="49"/>
      <c r="B363" s="33"/>
      <c r="C363" s="202"/>
      <c r="D363" s="212"/>
      <c r="E363" s="212"/>
      <c r="F363" s="212"/>
    </row>
    <row r="364" spans="1:6" ht="27.75" customHeight="1">
      <c r="A364" s="49">
        <v>402290</v>
      </c>
      <c r="B364" s="116" t="s">
        <v>296</v>
      </c>
      <c r="C364" s="202" t="s">
        <v>19</v>
      </c>
      <c r="D364" s="212">
        <v>0</v>
      </c>
      <c r="E364" s="212">
        <v>0</v>
      </c>
      <c r="F364" s="212">
        <v>0</v>
      </c>
    </row>
    <row r="365" spans="1:6" ht="16.5" customHeight="1">
      <c r="A365" s="49"/>
      <c r="B365" s="116"/>
      <c r="C365" s="214" t="s">
        <v>178</v>
      </c>
      <c r="D365" s="212">
        <v>0</v>
      </c>
      <c r="E365" s="212">
        <v>0</v>
      </c>
      <c r="F365" s="212">
        <v>0</v>
      </c>
    </row>
    <row r="366" spans="1:6" ht="15" customHeight="1">
      <c r="A366" s="49"/>
      <c r="B366" s="116"/>
      <c r="C366" s="214" t="s">
        <v>179</v>
      </c>
      <c r="D366" s="212">
        <v>0</v>
      </c>
      <c r="E366" s="212">
        <v>0</v>
      </c>
      <c r="F366" s="212">
        <v>0</v>
      </c>
    </row>
    <row r="367" spans="1:6" ht="15.75" customHeight="1">
      <c r="A367" s="49"/>
      <c r="B367" s="116"/>
      <c r="C367" s="202" t="s">
        <v>20</v>
      </c>
      <c r="D367" s="212">
        <v>0</v>
      </c>
      <c r="E367" s="212"/>
      <c r="F367" s="212"/>
    </row>
    <row r="368" spans="1:6" s="301" customFormat="1" ht="13.5">
      <c r="A368" s="49"/>
      <c r="B368" s="116"/>
      <c r="C368" s="202"/>
      <c r="D368" s="212"/>
      <c r="E368" s="212"/>
      <c r="F368" s="212"/>
    </row>
    <row r="369" spans="1:6" ht="27.75" customHeight="1">
      <c r="A369" s="49">
        <v>402300</v>
      </c>
      <c r="B369" s="116" t="s">
        <v>297</v>
      </c>
      <c r="C369" s="202" t="s">
        <v>19</v>
      </c>
      <c r="D369" s="212">
        <v>0</v>
      </c>
      <c r="E369" s="212">
        <v>0</v>
      </c>
      <c r="F369" s="212">
        <v>0</v>
      </c>
    </row>
    <row r="370" spans="1:6" s="301" customFormat="1" ht="13.5">
      <c r="A370" s="49"/>
      <c r="B370" s="33"/>
      <c r="C370" s="214" t="s">
        <v>178</v>
      </c>
      <c r="D370" s="212">
        <v>0</v>
      </c>
      <c r="E370" s="212">
        <v>0</v>
      </c>
      <c r="F370" s="212">
        <v>0</v>
      </c>
    </row>
    <row r="371" spans="1:6" s="301" customFormat="1" ht="13.5">
      <c r="A371" s="49"/>
      <c r="B371" s="33"/>
      <c r="C371" s="214" t="s">
        <v>179</v>
      </c>
      <c r="D371" s="212">
        <v>0</v>
      </c>
      <c r="E371" s="212">
        <v>0</v>
      </c>
      <c r="F371" s="212">
        <v>0</v>
      </c>
    </row>
    <row r="372" spans="1:6" s="301" customFormat="1" ht="13.5">
      <c r="A372" s="213"/>
      <c r="B372" s="116"/>
      <c r="C372" s="202" t="s">
        <v>20</v>
      </c>
      <c r="D372" s="212">
        <v>0</v>
      </c>
      <c r="E372" s="212"/>
      <c r="F372" s="212"/>
    </row>
    <row r="373" spans="1:6" ht="13.5">
      <c r="A373" s="133"/>
      <c r="B373" s="203" t="s">
        <v>298</v>
      </c>
      <c r="C373" s="202"/>
      <c r="D373" s="282"/>
      <c r="E373" s="282"/>
      <c r="F373" s="282"/>
    </row>
    <row r="374" spans="1:6" ht="13.5">
      <c r="A374" s="280" t="s">
        <v>299</v>
      </c>
      <c r="B374" s="19" t="s">
        <v>300</v>
      </c>
      <c r="C374" s="202"/>
      <c r="D374" s="282"/>
      <c r="E374" s="282"/>
      <c r="F374" s="282"/>
    </row>
    <row r="375" spans="1:6" ht="13.5">
      <c r="A375" s="257"/>
      <c r="B375" s="19"/>
      <c r="C375" s="202"/>
      <c r="D375" s="282"/>
      <c r="E375" s="282"/>
      <c r="F375" s="282"/>
    </row>
    <row r="376" spans="1:9" ht="16.5" customHeight="1">
      <c r="A376" s="307">
        <v>402310</v>
      </c>
      <c r="B376" s="308" t="s">
        <v>301</v>
      </c>
      <c r="C376" s="202" t="s">
        <v>19</v>
      </c>
      <c r="D376" s="212">
        <v>0</v>
      </c>
      <c r="E376" s="212">
        <v>0</v>
      </c>
      <c r="F376" s="212">
        <v>0</v>
      </c>
      <c r="G376" s="302"/>
      <c r="I376" s="302"/>
    </row>
    <row r="377" spans="1:11" s="301" customFormat="1" ht="13.5">
      <c r="A377" s="307"/>
      <c r="B377" s="308"/>
      <c r="C377" s="214" t="s">
        <v>178</v>
      </c>
      <c r="D377" s="212">
        <v>0</v>
      </c>
      <c r="E377" s="212">
        <v>0</v>
      </c>
      <c r="F377" s="212">
        <v>0</v>
      </c>
      <c r="G377" s="309"/>
      <c r="I377" s="309"/>
      <c r="K377" s="309"/>
    </row>
    <row r="378" spans="1:6" s="301" customFormat="1" ht="13.5">
      <c r="A378" s="307"/>
      <c r="B378" s="308"/>
      <c r="C378" s="214" t="s">
        <v>179</v>
      </c>
      <c r="D378" s="212">
        <v>0</v>
      </c>
      <c r="E378" s="212">
        <v>0</v>
      </c>
      <c r="F378" s="212">
        <v>0</v>
      </c>
    </row>
    <row r="379" spans="1:6" s="301" customFormat="1" ht="13.5">
      <c r="A379" s="307"/>
      <c r="B379" s="310"/>
      <c r="C379" s="202" t="s">
        <v>20</v>
      </c>
      <c r="D379" s="212">
        <v>0</v>
      </c>
      <c r="E379" s="212"/>
      <c r="F379" s="212"/>
    </row>
    <row r="380" spans="1:11" s="301" customFormat="1" ht="13.5">
      <c r="A380" s="307"/>
      <c r="B380" s="310"/>
      <c r="C380" s="214"/>
      <c r="D380" s="248"/>
      <c r="E380" s="248"/>
      <c r="F380" s="248"/>
      <c r="K380" s="309"/>
    </row>
    <row r="381" spans="1:9" ht="15.75" customHeight="1">
      <c r="A381" s="307">
        <v>402320</v>
      </c>
      <c r="B381" s="308" t="s">
        <v>302</v>
      </c>
      <c r="C381" s="202" t="s">
        <v>19</v>
      </c>
      <c r="D381" s="212">
        <v>0</v>
      </c>
      <c r="E381" s="212">
        <v>0</v>
      </c>
      <c r="F381" s="212">
        <v>0</v>
      </c>
      <c r="G381" s="302"/>
      <c r="I381" s="302"/>
    </row>
    <row r="382" spans="1:6" s="301" customFormat="1" ht="13.5">
      <c r="A382" s="307"/>
      <c r="B382" s="310"/>
      <c r="C382" s="214" t="s">
        <v>178</v>
      </c>
      <c r="D382" s="212">
        <v>0</v>
      </c>
      <c r="E382" s="212">
        <v>0</v>
      </c>
      <c r="F382" s="212">
        <v>0</v>
      </c>
    </row>
    <row r="383" spans="1:6" s="301" customFormat="1" ht="13.5">
      <c r="A383" s="307"/>
      <c r="B383" s="310"/>
      <c r="C383" s="214" t="s">
        <v>179</v>
      </c>
      <c r="D383" s="212">
        <v>0</v>
      </c>
      <c r="E383" s="212">
        <v>0</v>
      </c>
      <c r="F383" s="212">
        <v>0</v>
      </c>
    </row>
    <row r="384" spans="1:6" s="301" customFormat="1" ht="13.5">
      <c r="A384" s="307"/>
      <c r="B384" s="310"/>
      <c r="C384" s="202" t="s">
        <v>20</v>
      </c>
      <c r="D384" s="212">
        <v>0</v>
      </c>
      <c r="E384" s="212"/>
      <c r="F384" s="212"/>
    </row>
    <row r="385" spans="1:6" s="301" customFormat="1" ht="13.5">
      <c r="A385" s="307"/>
      <c r="B385" s="310"/>
      <c r="C385" s="202"/>
      <c r="D385" s="212"/>
      <c r="E385" s="212"/>
      <c r="F385" s="212"/>
    </row>
    <row r="386" spans="1:11" ht="15.75" customHeight="1">
      <c r="A386" s="307">
        <v>402330</v>
      </c>
      <c r="B386" s="308" t="s">
        <v>303</v>
      </c>
      <c r="C386" s="202" t="s">
        <v>19</v>
      </c>
      <c r="D386" s="212">
        <v>0</v>
      </c>
      <c r="E386" s="212">
        <v>0</v>
      </c>
      <c r="F386" s="212">
        <v>0</v>
      </c>
      <c r="G386" s="302"/>
      <c r="I386" s="302"/>
      <c r="K386" s="304"/>
    </row>
    <row r="387" spans="1:9" s="301" customFormat="1" ht="13.5">
      <c r="A387" s="307"/>
      <c r="B387" s="308"/>
      <c r="C387" s="214" t="s">
        <v>178</v>
      </c>
      <c r="D387" s="212">
        <v>0</v>
      </c>
      <c r="E387" s="212">
        <v>0</v>
      </c>
      <c r="F387" s="212">
        <v>0</v>
      </c>
      <c r="I387" s="302"/>
    </row>
    <row r="388" spans="1:9" s="301" customFormat="1" ht="13.5">
      <c r="A388" s="307"/>
      <c r="B388" s="310"/>
      <c r="C388" s="214" t="s">
        <v>179</v>
      </c>
      <c r="D388" s="212">
        <v>0</v>
      </c>
      <c r="E388" s="212">
        <v>0</v>
      </c>
      <c r="F388" s="212">
        <v>0</v>
      </c>
      <c r="I388" s="309"/>
    </row>
    <row r="389" spans="1:9" s="301" customFormat="1" ht="13.5">
      <c r="A389" s="307"/>
      <c r="B389" s="310"/>
      <c r="C389" s="202" t="s">
        <v>20</v>
      </c>
      <c r="D389" s="212">
        <v>0</v>
      </c>
      <c r="E389" s="212"/>
      <c r="F389" s="212"/>
      <c r="I389" s="309"/>
    </row>
    <row r="390" spans="1:9" s="301" customFormat="1" ht="13.5">
      <c r="A390" s="307"/>
      <c r="B390" s="310"/>
      <c r="C390" s="202"/>
      <c r="D390" s="212"/>
      <c r="E390" s="212"/>
      <c r="F390" s="212"/>
      <c r="I390" s="309"/>
    </row>
    <row r="391" spans="1:9" s="301" customFormat="1" ht="13.5">
      <c r="A391" s="52">
        <v>225</v>
      </c>
      <c r="B391" s="311" t="s">
        <v>304</v>
      </c>
      <c r="C391" s="202" t="s">
        <v>305</v>
      </c>
      <c r="D391" s="212">
        <v>0</v>
      </c>
      <c r="E391" s="212"/>
      <c r="F391" s="212"/>
      <c r="I391" s="309"/>
    </row>
    <row r="392" spans="1:6" s="301" customFormat="1" ht="13.5">
      <c r="A392" s="307"/>
      <c r="B392" s="310"/>
      <c r="C392" s="204"/>
      <c r="D392" s="312"/>
      <c r="E392" s="312"/>
      <c r="F392" s="312"/>
    </row>
    <row r="393" spans="1:6" ht="15.75" customHeight="1">
      <c r="A393" s="307">
        <v>402340</v>
      </c>
      <c r="B393" s="308" t="s">
        <v>306</v>
      </c>
      <c r="C393" s="202" t="s">
        <v>19</v>
      </c>
      <c r="D393" s="212">
        <v>0</v>
      </c>
      <c r="E393" s="212">
        <v>0</v>
      </c>
      <c r="F393" s="212">
        <v>0</v>
      </c>
    </row>
    <row r="394" spans="1:6" s="301" customFormat="1" ht="13.5">
      <c r="A394" s="307"/>
      <c r="B394" s="310"/>
      <c r="C394" s="214" t="s">
        <v>178</v>
      </c>
      <c r="D394" s="212">
        <v>0</v>
      </c>
      <c r="E394" s="212">
        <v>0</v>
      </c>
      <c r="F394" s="212">
        <v>0</v>
      </c>
    </row>
    <row r="395" spans="1:6" s="301" customFormat="1" ht="13.5">
      <c r="A395" s="313"/>
      <c r="B395" s="310"/>
      <c r="C395" s="214" t="s">
        <v>179</v>
      </c>
      <c r="D395" s="212">
        <v>0</v>
      </c>
      <c r="E395" s="212">
        <v>0</v>
      </c>
      <c r="F395" s="212">
        <v>0</v>
      </c>
    </row>
    <row r="396" spans="1:6" s="301" customFormat="1" ht="13.5">
      <c r="A396" s="313"/>
      <c r="B396" s="310"/>
      <c r="C396" s="202" t="s">
        <v>20</v>
      </c>
      <c r="D396" s="212">
        <v>0</v>
      </c>
      <c r="E396" s="212"/>
      <c r="F396" s="212"/>
    </row>
    <row r="397" spans="1:6" s="301" customFormat="1" ht="13.5">
      <c r="A397" s="313"/>
      <c r="B397" s="310"/>
      <c r="C397" s="202"/>
      <c r="D397" s="212"/>
      <c r="E397" s="212"/>
      <c r="F397" s="212"/>
    </row>
    <row r="398" spans="1:6" ht="15.75" customHeight="1">
      <c r="A398" s="307">
        <v>402350</v>
      </c>
      <c r="B398" s="308" t="s">
        <v>307</v>
      </c>
      <c r="C398" s="202" t="s">
        <v>19</v>
      </c>
      <c r="D398" s="212">
        <v>0</v>
      </c>
      <c r="E398" s="212">
        <v>0</v>
      </c>
      <c r="F398" s="212">
        <v>0</v>
      </c>
    </row>
    <row r="399" spans="1:6" s="301" customFormat="1" ht="13.5">
      <c r="A399" s="307"/>
      <c r="B399" s="33"/>
      <c r="C399" s="214" t="s">
        <v>178</v>
      </c>
      <c r="D399" s="212">
        <v>0</v>
      </c>
      <c r="E399" s="212">
        <v>0</v>
      </c>
      <c r="F399" s="212">
        <v>0</v>
      </c>
    </row>
    <row r="400" spans="1:6" s="301" customFormat="1" ht="13.5">
      <c r="A400" s="307"/>
      <c r="B400" s="33"/>
      <c r="C400" s="214" t="s">
        <v>179</v>
      </c>
      <c r="D400" s="212">
        <v>0</v>
      </c>
      <c r="E400" s="212">
        <v>0</v>
      </c>
      <c r="F400" s="212">
        <v>0</v>
      </c>
    </row>
    <row r="401" spans="1:6" s="301" customFormat="1" ht="13.5">
      <c r="A401" s="307"/>
      <c r="B401" s="33"/>
      <c r="C401" s="202" t="s">
        <v>20</v>
      </c>
      <c r="D401" s="212">
        <v>0</v>
      </c>
      <c r="E401" s="212"/>
      <c r="F401" s="212"/>
    </row>
    <row r="402" spans="1:6" s="301" customFormat="1" ht="13.5">
      <c r="A402" s="307"/>
      <c r="B402" s="33"/>
      <c r="C402" s="202"/>
      <c r="D402" s="212"/>
      <c r="E402" s="212"/>
      <c r="F402" s="212"/>
    </row>
    <row r="403" spans="1:6" ht="27.75" customHeight="1">
      <c r="A403" s="307">
        <v>402360</v>
      </c>
      <c r="B403" s="308" t="s">
        <v>308</v>
      </c>
      <c r="C403" s="202" t="s">
        <v>19</v>
      </c>
      <c r="D403" s="212">
        <v>0</v>
      </c>
      <c r="E403" s="212">
        <v>0</v>
      </c>
      <c r="F403" s="212">
        <v>0</v>
      </c>
    </row>
    <row r="404" spans="1:6" s="301" customFormat="1" ht="13.5">
      <c r="A404" s="307"/>
      <c r="B404" s="308"/>
      <c r="C404" s="214" t="s">
        <v>178</v>
      </c>
      <c r="D404" s="212">
        <v>0</v>
      </c>
      <c r="E404" s="212">
        <v>0</v>
      </c>
      <c r="F404" s="212">
        <v>0</v>
      </c>
    </row>
    <row r="405" spans="1:6" s="301" customFormat="1" ht="13.5">
      <c r="A405" s="307"/>
      <c r="B405" s="308"/>
      <c r="C405" s="214" t="s">
        <v>179</v>
      </c>
      <c r="D405" s="212">
        <v>0</v>
      </c>
      <c r="E405" s="212">
        <v>0</v>
      </c>
      <c r="F405" s="212">
        <v>0</v>
      </c>
    </row>
    <row r="406" spans="1:6" s="301" customFormat="1" ht="13.5">
      <c r="A406" s="307"/>
      <c r="B406" s="308"/>
      <c r="C406" s="202" t="s">
        <v>20</v>
      </c>
      <c r="D406" s="212">
        <v>0</v>
      </c>
      <c r="E406" s="212"/>
      <c r="F406" s="212"/>
    </row>
    <row r="407" spans="1:6" ht="13.5">
      <c r="A407" s="314"/>
      <c r="B407" s="315"/>
      <c r="C407" s="204"/>
      <c r="D407" s="312"/>
      <c r="E407" s="312"/>
      <c r="F407" s="312"/>
    </row>
    <row r="408" spans="1:6" ht="15" customHeight="1">
      <c r="A408" s="307">
        <v>402370</v>
      </c>
      <c r="B408" s="308" t="s">
        <v>309</v>
      </c>
      <c r="C408" s="202" t="s">
        <v>19</v>
      </c>
      <c r="D408" s="212">
        <v>0</v>
      </c>
      <c r="E408" s="212">
        <v>0</v>
      </c>
      <c r="F408" s="212">
        <v>0</v>
      </c>
    </row>
    <row r="409" spans="1:6" s="301" customFormat="1" ht="13.5">
      <c r="A409" s="307"/>
      <c r="B409" s="310"/>
      <c r="C409" s="214" t="s">
        <v>178</v>
      </c>
      <c r="D409" s="212">
        <v>0</v>
      </c>
      <c r="E409" s="212">
        <v>0</v>
      </c>
      <c r="F409" s="212">
        <v>0</v>
      </c>
    </row>
    <row r="410" spans="1:6" s="301" customFormat="1" ht="13.5">
      <c r="A410" s="307"/>
      <c r="B410" s="308"/>
      <c r="C410" s="214" t="s">
        <v>179</v>
      </c>
      <c r="D410" s="212">
        <v>0</v>
      </c>
      <c r="E410" s="212">
        <v>0</v>
      </c>
      <c r="F410" s="212">
        <v>0</v>
      </c>
    </row>
    <row r="411" spans="1:6" s="301" customFormat="1" ht="13.5">
      <c r="A411" s="307"/>
      <c r="B411" s="308"/>
      <c r="C411" s="202" t="s">
        <v>20</v>
      </c>
      <c r="D411" s="212">
        <v>0</v>
      </c>
      <c r="E411" s="212"/>
      <c r="F411" s="212"/>
    </row>
    <row r="412" spans="1:6" s="301" customFormat="1" ht="13.5">
      <c r="A412" s="307"/>
      <c r="B412" s="308"/>
      <c r="C412" s="214"/>
      <c r="D412" s="248"/>
      <c r="E412" s="248"/>
      <c r="F412" s="248"/>
    </row>
    <row r="413" spans="1:6" ht="15" customHeight="1">
      <c r="A413" s="307">
        <v>402380</v>
      </c>
      <c r="B413" s="308" t="s">
        <v>310</v>
      </c>
      <c r="C413" s="202" t="s">
        <v>19</v>
      </c>
      <c r="D413" s="212">
        <v>0</v>
      </c>
      <c r="E413" s="212">
        <v>0</v>
      </c>
      <c r="F413" s="212">
        <v>0</v>
      </c>
    </row>
    <row r="414" spans="1:6" s="301" customFormat="1" ht="13.5">
      <c r="A414" s="49"/>
      <c r="B414" s="33"/>
      <c r="C414" s="214" t="s">
        <v>178</v>
      </c>
      <c r="D414" s="212">
        <v>0</v>
      </c>
      <c r="E414" s="212">
        <v>0</v>
      </c>
      <c r="F414" s="212">
        <v>0</v>
      </c>
    </row>
    <row r="415" spans="1:6" s="301" customFormat="1" ht="13.5">
      <c r="A415" s="213"/>
      <c r="B415" s="116"/>
      <c r="C415" s="214" t="s">
        <v>179</v>
      </c>
      <c r="D415" s="212">
        <v>0</v>
      </c>
      <c r="E415" s="212">
        <v>0</v>
      </c>
      <c r="F415" s="212">
        <v>0</v>
      </c>
    </row>
    <row r="416" spans="1:6" s="301" customFormat="1" ht="13.5">
      <c r="A416" s="213"/>
      <c r="B416" s="116"/>
      <c r="C416" s="202" t="s">
        <v>20</v>
      </c>
      <c r="D416" s="212">
        <v>0</v>
      </c>
      <c r="E416" s="212"/>
      <c r="F416" s="212"/>
    </row>
    <row r="417" spans="1:6" s="301" customFormat="1" ht="13.5">
      <c r="A417" s="213"/>
      <c r="B417" s="116"/>
      <c r="C417" s="202"/>
      <c r="D417" s="212"/>
      <c r="E417" s="212"/>
      <c r="F417" s="212"/>
    </row>
    <row r="418" spans="1:6" s="301" customFormat="1" ht="13.5">
      <c r="A418" s="316">
        <v>402390</v>
      </c>
      <c r="B418" s="308" t="s">
        <v>311</v>
      </c>
      <c r="C418" s="202" t="s">
        <v>19</v>
      </c>
      <c r="D418" s="212">
        <v>0</v>
      </c>
      <c r="E418" s="212">
        <v>0</v>
      </c>
      <c r="F418" s="212">
        <v>0</v>
      </c>
    </row>
    <row r="419" spans="1:7" s="301" customFormat="1" ht="13.5">
      <c r="A419" s="213"/>
      <c r="B419" s="116"/>
      <c r="C419" s="214" t="s">
        <v>178</v>
      </c>
      <c r="D419" s="212">
        <v>0</v>
      </c>
      <c r="E419" s="212">
        <v>0</v>
      </c>
      <c r="F419" s="212">
        <v>0</v>
      </c>
      <c r="G419" s="317"/>
    </row>
    <row r="420" spans="1:6" s="301" customFormat="1" ht="13.5">
      <c r="A420" s="213"/>
      <c r="B420" s="116"/>
      <c r="C420" s="214" t="s">
        <v>179</v>
      </c>
      <c r="D420" s="212">
        <v>0</v>
      </c>
      <c r="E420" s="212">
        <v>0</v>
      </c>
      <c r="F420" s="212">
        <v>0</v>
      </c>
    </row>
    <row r="421" spans="1:6" s="301" customFormat="1" ht="13.5">
      <c r="A421" s="213"/>
      <c r="B421" s="116"/>
      <c r="C421" s="202" t="s">
        <v>20</v>
      </c>
      <c r="D421" s="212">
        <v>0</v>
      </c>
      <c r="E421" s="212"/>
      <c r="F421" s="212"/>
    </row>
    <row r="422" spans="1:6" s="301" customFormat="1" ht="13.5">
      <c r="A422" s="213"/>
      <c r="B422" s="116"/>
      <c r="C422" s="202"/>
      <c r="D422" s="318"/>
      <c r="E422" s="318"/>
      <c r="F422" s="318"/>
    </row>
    <row r="423" spans="1:6" s="301" customFormat="1" ht="13.5">
      <c r="A423" s="316">
        <v>402400</v>
      </c>
      <c r="B423" s="308" t="s">
        <v>312</v>
      </c>
      <c r="C423" s="202" t="s">
        <v>19</v>
      </c>
      <c r="D423" s="212">
        <v>0</v>
      </c>
      <c r="E423" s="212">
        <v>0</v>
      </c>
      <c r="F423" s="212">
        <v>0</v>
      </c>
    </row>
    <row r="424" spans="1:6" s="301" customFormat="1" ht="13.5">
      <c r="A424" s="316"/>
      <c r="B424" s="316"/>
      <c r="C424" s="214" t="s">
        <v>178</v>
      </c>
      <c r="D424" s="212">
        <v>0</v>
      </c>
      <c r="E424" s="212">
        <v>0</v>
      </c>
      <c r="F424" s="212">
        <v>0</v>
      </c>
    </row>
    <row r="425" spans="1:6" s="301" customFormat="1" ht="13.5">
      <c r="A425" s="316"/>
      <c r="B425" s="316"/>
      <c r="C425" s="214" t="s">
        <v>179</v>
      </c>
      <c r="D425" s="212">
        <v>0</v>
      </c>
      <c r="E425" s="212">
        <v>0</v>
      </c>
      <c r="F425" s="212">
        <v>0</v>
      </c>
    </row>
    <row r="426" spans="1:6" s="301" customFormat="1" ht="13.5">
      <c r="A426" s="316"/>
      <c r="B426" s="316"/>
      <c r="C426" s="202" t="s">
        <v>20</v>
      </c>
      <c r="D426" s="212">
        <v>0</v>
      </c>
      <c r="E426" s="212"/>
      <c r="F426" s="212"/>
    </row>
    <row r="427" spans="1:6" s="301" customFormat="1" ht="13.5">
      <c r="A427" s="316"/>
      <c r="B427" s="316"/>
      <c r="C427" s="319"/>
      <c r="D427" s="318"/>
      <c r="E427" s="318"/>
      <c r="F427" s="318"/>
    </row>
    <row r="428" spans="1:6" s="301" customFormat="1" ht="13.5">
      <c r="A428" s="247">
        <v>220</v>
      </c>
      <c r="B428" s="116" t="s">
        <v>313</v>
      </c>
      <c r="C428" s="202" t="s">
        <v>314</v>
      </c>
      <c r="D428" s="318">
        <v>0</v>
      </c>
      <c r="E428" s="318"/>
      <c r="F428" s="318"/>
    </row>
    <row r="429" spans="1:6" s="301" customFormat="1" ht="19.5" customHeight="1">
      <c r="A429" s="213"/>
      <c r="B429" s="216" t="s">
        <v>218</v>
      </c>
      <c r="C429" s="217"/>
      <c r="D429" s="284"/>
      <c r="E429" s="284"/>
      <c r="F429" s="284"/>
    </row>
    <row r="430" spans="1:6" s="301" customFormat="1" ht="13.5">
      <c r="A430" s="257"/>
      <c r="B430" s="320" t="s">
        <v>315</v>
      </c>
      <c r="C430" s="222" t="s">
        <v>19</v>
      </c>
      <c r="D430" s="285">
        <f aca="true" t="shared" si="9" ref="D430:F432">D180+D185+D190+D195+D200+D205+D212+D217+D228+D235+D242+D249+D256+D261+D268+D275+D280+D285+D306+D311+D316+D323+D328+D333+D342+D347+D354+D359+D364+D369+D376+D381+D386+D393+D398+D403+D408+D413+D418+D423</f>
        <v>0</v>
      </c>
      <c r="E430" s="285">
        <f t="shared" si="9"/>
        <v>0</v>
      </c>
      <c r="F430" s="285">
        <f t="shared" si="9"/>
        <v>0</v>
      </c>
    </row>
    <row r="431" spans="1:6" s="301" customFormat="1" ht="13.5">
      <c r="A431" s="213"/>
      <c r="B431" s="224"/>
      <c r="C431" s="225" t="s">
        <v>178</v>
      </c>
      <c r="D431" s="285">
        <f t="shared" si="9"/>
        <v>0</v>
      </c>
      <c r="E431" s="285">
        <f t="shared" si="9"/>
        <v>0</v>
      </c>
      <c r="F431" s="285">
        <f t="shared" si="9"/>
        <v>0</v>
      </c>
    </row>
    <row r="432" spans="1:6" s="301" customFormat="1" ht="13.5">
      <c r="A432" s="213"/>
      <c r="B432" s="224"/>
      <c r="C432" s="225" t="s">
        <v>179</v>
      </c>
      <c r="D432" s="285">
        <f t="shared" si="9"/>
        <v>0</v>
      </c>
      <c r="E432" s="285">
        <f t="shared" si="9"/>
        <v>0</v>
      </c>
      <c r="F432" s="285">
        <f t="shared" si="9"/>
        <v>0</v>
      </c>
    </row>
    <row r="433" spans="1:6" s="301" customFormat="1" ht="13.5">
      <c r="A433" s="213"/>
      <c r="B433" s="224"/>
      <c r="C433" s="222" t="s">
        <v>20</v>
      </c>
      <c r="D433" s="285">
        <f>D183+D188+D193+D198+D203+D208+D215+D220+D231+D238+D245+D252+D259+D264+D271+D278+D283+D288+D309+D314+D319+D326+D331+D336+D345+D350+D357+D362+D367+D372+D379+D384+D389+D396+D401+D406+D411+D416+D421+D426+D428+D391+D338+D321+D304+D302+D300+D298+D296+D294+D292+D290+D266+D254+D247+D240+D233+D226+D224+D222+D273</f>
        <v>0</v>
      </c>
      <c r="E433" s="285"/>
      <c r="F433" s="285"/>
    </row>
    <row r="434" spans="1:6" s="301" customFormat="1" ht="13.5">
      <c r="A434" s="213"/>
      <c r="B434" s="264" t="s">
        <v>182</v>
      </c>
      <c r="C434" s="265"/>
      <c r="D434" s="286"/>
      <c r="E434" s="286"/>
      <c r="F434" s="286"/>
    </row>
    <row r="435" spans="1:6" s="301" customFormat="1" ht="13.5">
      <c r="A435" s="213"/>
      <c r="B435" s="233" t="s">
        <v>183</v>
      </c>
      <c r="C435" s="230" t="s">
        <v>19</v>
      </c>
      <c r="D435" s="268">
        <f aca="true" t="shared" si="10" ref="D435:F437">D180+D185+D190+D195+D200+D205+D212+D217+D228+D235+D242+D249+D256+D261+D268+D275+D280+D285+D306+D311+D316+D323+D328+D333+D342+D347+D354+D359+D364+D369</f>
        <v>0</v>
      </c>
      <c r="E435" s="268">
        <f t="shared" si="10"/>
        <v>0</v>
      </c>
      <c r="F435" s="268">
        <f t="shared" si="10"/>
        <v>0</v>
      </c>
    </row>
    <row r="436" spans="1:6" s="301" customFormat="1" ht="13.5">
      <c r="A436" s="213"/>
      <c r="B436" s="229"/>
      <c r="C436" s="230" t="s">
        <v>178</v>
      </c>
      <c r="D436" s="268">
        <f t="shared" si="10"/>
        <v>0</v>
      </c>
      <c r="E436" s="268">
        <f t="shared" si="10"/>
        <v>0</v>
      </c>
      <c r="F436" s="268">
        <f t="shared" si="10"/>
        <v>0</v>
      </c>
    </row>
    <row r="437" spans="1:6" s="301" customFormat="1" ht="13.5">
      <c r="A437" s="213"/>
      <c r="B437" s="229"/>
      <c r="C437" s="236" t="s">
        <v>179</v>
      </c>
      <c r="D437" s="268">
        <f t="shared" si="10"/>
        <v>0</v>
      </c>
      <c r="E437" s="268">
        <f t="shared" si="10"/>
        <v>0</v>
      </c>
      <c r="F437" s="268">
        <f t="shared" si="10"/>
        <v>0</v>
      </c>
    </row>
    <row r="438" spans="1:6" s="301" customFormat="1" ht="13.5">
      <c r="A438" s="213"/>
      <c r="B438" s="229"/>
      <c r="C438" s="230" t="s">
        <v>20</v>
      </c>
      <c r="D438" s="268">
        <f>D183+D188+D193+D198+D203+D208+D215+D220+D231+D238+D245+D252+D259+D264+D271+D278+D283+D309+D314+D319+D326+D331+D336+D345+D350+D357+D362+D367+D372+D338+D321+D304+D302+D300+D298+D296+D294+D292+D290+D288+D273+D266+D254+D247+D240+D233+D226+D224+D222</f>
        <v>0</v>
      </c>
      <c r="E438" s="268"/>
      <c r="F438" s="268"/>
    </row>
    <row r="439" spans="1:6" s="301" customFormat="1" ht="13.5">
      <c r="A439" s="213"/>
      <c r="B439" s="264" t="s">
        <v>182</v>
      </c>
      <c r="C439" s="265"/>
      <c r="D439" s="286"/>
      <c r="E439" s="286"/>
      <c r="F439" s="286"/>
    </row>
    <row r="440" spans="1:6" s="301" customFormat="1" ht="13.5">
      <c r="A440" s="213"/>
      <c r="B440" s="229" t="s">
        <v>316</v>
      </c>
      <c r="C440" s="230" t="s">
        <v>19</v>
      </c>
      <c r="D440" s="268">
        <f aca="true" t="shared" si="11" ref="D440:F442">D376+D381+D386+D393+D398+D403+D408+D413+D418+D423</f>
        <v>0</v>
      </c>
      <c r="E440" s="268">
        <f t="shared" si="11"/>
        <v>0</v>
      </c>
      <c r="F440" s="268">
        <f t="shared" si="11"/>
        <v>0</v>
      </c>
    </row>
    <row r="441" spans="1:6" s="301" customFormat="1" ht="13.5">
      <c r="A441" s="213"/>
      <c r="B441" s="229"/>
      <c r="C441" s="230" t="s">
        <v>178</v>
      </c>
      <c r="D441" s="268">
        <f t="shared" si="11"/>
        <v>0</v>
      </c>
      <c r="E441" s="268">
        <f t="shared" si="11"/>
        <v>0</v>
      </c>
      <c r="F441" s="268">
        <f t="shared" si="11"/>
        <v>0</v>
      </c>
    </row>
    <row r="442" spans="1:6" s="301" customFormat="1" ht="13.5">
      <c r="A442" s="213"/>
      <c r="B442" s="229"/>
      <c r="C442" s="236" t="s">
        <v>179</v>
      </c>
      <c r="D442" s="268">
        <f t="shared" si="11"/>
        <v>0</v>
      </c>
      <c r="E442" s="268">
        <f t="shared" si="11"/>
        <v>0</v>
      </c>
      <c r="F442" s="268">
        <f t="shared" si="11"/>
        <v>0</v>
      </c>
    </row>
    <row r="443" spans="1:6" s="301" customFormat="1" ht="13.5">
      <c r="A443" s="213"/>
      <c r="B443" s="229"/>
      <c r="C443" s="230" t="s">
        <v>20</v>
      </c>
      <c r="D443" s="268">
        <f>D379+D384+D389+D396+D401+D406+D411+D416+D421+D426+D428+D391</f>
        <v>0</v>
      </c>
      <c r="E443" s="268"/>
      <c r="F443" s="268"/>
    </row>
    <row r="444" spans="1:6" s="301" customFormat="1" ht="13.5">
      <c r="A444" s="241"/>
      <c r="B444" s="242" t="s">
        <v>163</v>
      </c>
      <c r="C444" s="243"/>
      <c r="D444" s="321"/>
      <c r="E444" s="321"/>
      <c r="F444" s="321"/>
    </row>
    <row r="445" spans="1:6" s="301" customFormat="1" ht="13.5">
      <c r="A445" s="201" t="s">
        <v>317</v>
      </c>
      <c r="B445" s="116" t="s">
        <v>318</v>
      </c>
      <c r="C445" s="202"/>
      <c r="D445" s="212"/>
      <c r="E445" s="212"/>
      <c r="F445" s="212"/>
    </row>
    <row r="446" spans="1:6" s="301" customFormat="1" ht="13.5">
      <c r="A446" s="213"/>
      <c r="B446" s="279" t="s">
        <v>225</v>
      </c>
      <c r="C446" s="202"/>
      <c r="D446" s="212"/>
      <c r="E446" s="212"/>
      <c r="F446" s="212"/>
    </row>
    <row r="447" spans="1:6" s="301" customFormat="1" ht="13.5">
      <c r="A447" s="130" t="s">
        <v>319</v>
      </c>
      <c r="B447" s="131" t="s">
        <v>174</v>
      </c>
      <c r="C447" s="202"/>
      <c r="D447" s="212"/>
      <c r="E447" s="212"/>
      <c r="F447" s="212"/>
    </row>
    <row r="448" spans="1:6" s="301" customFormat="1" ht="13.5">
      <c r="A448" s="213"/>
      <c r="B448" s="116"/>
      <c r="C448" s="202"/>
      <c r="D448" s="212"/>
      <c r="E448" s="212"/>
      <c r="F448" s="212"/>
    </row>
    <row r="449" spans="1:6" ht="30" customHeight="1">
      <c r="A449" s="49">
        <v>406010</v>
      </c>
      <c r="B449" s="33" t="s">
        <v>320</v>
      </c>
      <c r="C449" s="202" t="s">
        <v>19</v>
      </c>
      <c r="D449" s="212">
        <v>0</v>
      </c>
      <c r="E449" s="212">
        <v>0</v>
      </c>
      <c r="F449" s="212">
        <v>0</v>
      </c>
    </row>
    <row r="450" spans="1:6" s="166" customFormat="1" ht="13.5">
      <c r="A450" s="49"/>
      <c r="B450" s="33"/>
      <c r="C450" s="214" t="s">
        <v>178</v>
      </c>
      <c r="D450" s="212">
        <v>0</v>
      </c>
      <c r="E450" s="212">
        <v>0</v>
      </c>
      <c r="F450" s="212">
        <v>0</v>
      </c>
    </row>
    <row r="451" spans="1:6" s="166" customFormat="1" ht="13.5">
      <c r="A451" s="49"/>
      <c r="B451" s="27"/>
      <c r="C451" s="214" t="s">
        <v>179</v>
      </c>
      <c r="D451" s="212">
        <v>0</v>
      </c>
      <c r="E451" s="212">
        <v>0</v>
      </c>
      <c r="F451" s="212">
        <v>0</v>
      </c>
    </row>
    <row r="452" spans="1:6" s="166" customFormat="1" ht="13.5">
      <c r="A452" s="49"/>
      <c r="B452" s="27"/>
      <c r="C452" s="202" t="s">
        <v>20</v>
      </c>
      <c r="D452" s="212">
        <v>0</v>
      </c>
      <c r="E452" s="212"/>
      <c r="F452" s="212"/>
    </row>
    <row r="453" spans="1:6" s="166" customFormat="1" ht="13.5">
      <c r="A453" s="49"/>
      <c r="B453" s="27"/>
      <c r="C453" s="202"/>
      <c r="D453" s="212"/>
      <c r="E453" s="212"/>
      <c r="F453" s="212"/>
    </row>
    <row r="454" spans="1:6" ht="15" customHeight="1">
      <c r="A454" s="49">
        <v>406020</v>
      </c>
      <c r="B454" s="33" t="s">
        <v>321</v>
      </c>
      <c r="C454" s="202" t="s">
        <v>19</v>
      </c>
      <c r="D454" s="212">
        <v>0</v>
      </c>
      <c r="E454" s="212">
        <v>0</v>
      </c>
      <c r="F454" s="212">
        <v>0</v>
      </c>
    </row>
    <row r="455" spans="1:6" s="166" customFormat="1" ht="13.5">
      <c r="A455" s="49"/>
      <c r="B455" s="33"/>
      <c r="C455" s="214" t="s">
        <v>178</v>
      </c>
      <c r="D455" s="212">
        <v>0</v>
      </c>
      <c r="E455" s="212">
        <v>0</v>
      </c>
      <c r="F455" s="212">
        <v>0</v>
      </c>
    </row>
    <row r="456" spans="1:6" s="166" customFormat="1" ht="13.5">
      <c r="A456" s="49"/>
      <c r="B456" s="33"/>
      <c r="C456" s="214" t="s">
        <v>179</v>
      </c>
      <c r="D456" s="212">
        <v>0</v>
      </c>
      <c r="E456" s="212">
        <v>0</v>
      </c>
      <c r="F456" s="212">
        <v>0</v>
      </c>
    </row>
    <row r="457" spans="1:6" s="166" customFormat="1" ht="13.5">
      <c r="A457" s="49"/>
      <c r="B457" s="33"/>
      <c r="C457" s="202" t="s">
        <v>20</v>
      </c>
      <c r="D457" s="212">
        <v>0</v>
      </c>
      <c r="E457" s="212"/>
      <c r="F457" s="212"/>
    </row>
    <row r="458" spans="1:6" s="166" customFormat="1" ht="13.5">
      <c r="A458" s="49"/>
      <c r="B458" s="33"/>
      <c r="C458" s="202"/>
      <c r="D458" s="212"/>
      <c r="E458" s="212"/>
      <c r="F458" s="212"/>
    </row>
    <row r="459" spans="1:6" ht="15" customHeight="1">
      <c r="A459" s="49">
        <v>406030</v>
      </c>
      <c r="B459" s="33" t="s">
        <v>322</v>
      </c>
      <c r="C459" s="202" t="s">
        <v>19</v>
      </c>
      <c r="D459" s="212">
        <v>0</v>
      </c>
      <c r="E459" s="212">
        <v>0</v>
      </c>
      <c r="F459" s="212">
        <v>0</v>
      </c>
    </row>
    <row r="460" spans="1:6" s="166" customFormat="1" ht="13.5">
      <c r="A460" s="49"/>
      <c r="B460" s="33"/>
      <c r="C460" s="214" t="s">
        <v>178</v>
      </c>
      <c r="D460" s="212">
        <v>0</v>
      </c>
      <c r="E460" s="212">
        <v>0</v>
      </c>
      <c r="F460" s="212">
        <v>0</v>
      </c>
    </row>
    <row r="461" spans="1:6" s="166" customFormat="1" ht="13.5">
      <c r="A461" s="213"/>
      <c r="B461" s="116"/>
      <c r="C461" s="214" t="s">
        <v>179</v>
      </c>
      <c r="D461" s="212">
        <v>0</v>
      </c>
      <c r="E461" s="212">
        <v>0</v>
      </c>
      <c r="F461" s="212">
        <v>0</v>
      </c>
    </row>
    <row r="462" spans="1:6" s="166" customFormat="1" ht="13.5">
      <c r="A462" s="213"/>
      <c r="B462" s="116"/>
      <c r="C462" s="202" t="s">
        <v>20</v>
      </c>
      <c r="D462" s="212">
        <v>0</v>
      </c>
      <c r="E462" s="212"/>
      <c r="F462" s="212"/>
    </row>
    <row r="463" spans="1:6" s="166" customFormat="1" ht="13.5">
      <c r="A463" s="213"/>
      <c r="B463" s="116"/>
      <c r="C463" s="202"/>
      <c r="D463" s="212"/>
      <c r="E463" s="212"/>
      <c r="F463" s="212"/>
    </row>
    <row r="464" spans="1:6" s="166" customFormat="1" ht="27">
      <c r="A464" s="247">
        <v>160</v>
      </c>
      <c r="B464" s="116" t="s">
        <v>323</v>
      </c>
      <c r="C464" s="202" t="s">
        <v>324</v>
      </c>
      <c r="D464" s="212">
        <v>0</v>
      </c>
      <c r="E464" s="212"/>
      <c r="F464" s="212"/>
    </row>
    <row r="465" spans="1:6" s="166" customFormat="1" ht="13.5">
      <c r="A465" s="213"/>
      <c r="B465" s="116"/>
      <c r="C465" s="202"/>
      <c r="D465" s="212"/>
      <c r="E465" s="212"/>
      <c r="F465" s="212"/>
    </row>
    <row r="466" spans="1:6" s="166" customFormat="1" ht="13.5">
      <c r="A466" s="213"/>
      <c r="B466" s="116"/>
      <c r="C466" s="202"/>
      <c r="D466" s="212"/>
      <c r="E466" s="212"/>
      <c r="F466" s="212"/>
    </row>
    <row r="467" spans="1:6" ht="13.5">
      <c r="A467" s="133"/>
      <c r="B467" s="203" t="s">
        <v>298</v>
      </c>
      <c r="C467" s="202"/>
      <c r="D467" s="282"/>
      <c r="E467" s="282"/>
      <c r="F467" s="282"/>
    </row>
    <row r="468" spans="1:6" ht="13.5">
      <c r="A468" s="130" t="s">
        <v>325</v>
      </c>
      <c r="B468" s="19" t="s">
        <v>300</v>
      </c>
      <c r="C468" s="202"/>
      <c r="D468" s="282"/>
      <c r="E468" s="282"/>
      <c r="F468" s="282"/>
    </row>
    <row r="469" spans="1:6" ht="15" customHeight="1">
      <c r="A469" s="49">
        <v>406040</v>
      </c>
      <c r="B469" s="305" t="s">
        <v>326</v>
      </c>
      <c r="C469" s="202" t="s">
        <v>19</v>
      </c>
      <c r="D469" s="212">
        <v>0</v>
      </c>
      <c r="E469" s="212">
        <v>0</v>
      </c>
      <c r="F469" s="212">
        <v>0</v>
      </c>
    </row>
    <row r="470" spans="1:6" ht="15" customHeight="1">
      <c r="A470" s="49"/>
      <c r="B470" s="305"/>
      <c r="C470" s="214" t="s">
        <v>178</v>
      </c>
      <c r="D470" s="212">
        <v>0</v>
      </c>
      <c r="E470" s="212">
        <v>0</v>
      </c>
      <c r="F470" s="212">
        <v>0</v>
      </c>
    </row>
    <row r="471" spans="1:6" ht="15" customHeight="1">
      <c r="A471" s="49"/>
      <c r="B471" s="305"/>
      <c r="C471" s="214" t="s">
        <v>179</v>
      </c>
      <c r="D471" s="212">
        <v>0</v>
      </c>
      <c r="E471" s="212">
        <v>0</v>
      </c>
      <c r="F471" s="212">
        <v>0</v>
      </c>
    </row>
    <row r="472" spans="1:6" ht="15" customHeight="1">
      <c r="A472" s="49"/>
      <c r="B472" s="305"/>
      <c r="C472" s="202" t="s">
        <v>20</v>
      </c>
      <c r="D472" s="212">
        <v>0</v>
      </c>
      <c r="E472" s="212"/>
      <c r="F472" s="212"/>
    </row>
    <row r="473" spans="1:6" ht="15" customHeight="1">
      <c r="A473" s="49"/>
      <c r="B473" s="305"/>
      <c r="C473" s="202"/>
      <c r="D473" s="212"/>
      <c r="E473" s="212"/>
      <c r="F473" s="212"/>
    </row>
    <row r="474" spans="1:6" ht="25.5" customHeight="1">
      <c r="A474" s="49">
        <v>406050</v>
      </c>
      <c r="B474" s="305" t="s">
        <v>327</v>
      </c>
      <c r="C474" s="202" t="s">
        <v>19</v>
      </c>
      <c r="D474" s="212">
        <v>0</v>
      </c>
      <c r="E474" s="212">
        <v>0</v>
      </c>
      <c r="F474" s="212">
        <v>0</v>
      </c>
    </row>
    <row r="475" spans="1:6" s="166" customFormat="1" ht="13.5">
      <c r="A475" s="49"/>
      <c r="B475" s="305"/>
      <c r="C475" s="214" t="s">
        <v>178</v>
      </c>
      <c r="D475" s="212">
        <v>0</v>
      </c>
      <c r="E475" s="212">
        <v>0</v>
      </c>
      <c r="F475" s="212">
        <v>0</v>
      </c>
    </row>
    <row r="476" spans="1:6" s="166" customFormat="1" ht="13.5">
      <c r="A476" s="49"/>
      <c r="B476" s="305"/>
      <c r="C476" s="214" t="s">
        <v>179</v>
      </c>
      <c r="D476" s="212">
        <v>0</v>
      </c>
      <c r="E476" s="212">
        <v>0</v>
      </c>
      <c r="F476" s="212">
        <v>0</v>
      </c>
    </row>
    <row r="477" spans="1:6" s="166" customFormat="1" ht="13.5">
      <c r="A477" s="49"/>
      <c r="B477" s="305"/>
      <c r="C477" s="202" t="s">
        <v>20</v>
      </c>
      <c r="D477" s="212">
        <v>0</v>
      </c>
      <c r="E477" s="212"/>
      <c r="F477" s="212"/>
    </row>
    <row r="478" spans="1:6" s="166" customFormat="1" ht="13.5">
      <c r="A478" s="49"/>
      <c r="B478" s="305"/>
      <c r="C478" s="202"/>
      <c r="D478" s="212"/>
      <c r="E478" s="212"/>
      <c r="F478" s="212"/>
    </row>
    <row r="479" spans="1:6" ht="15" customHeight="1">
      <c r="A479" s="49">
        <v>406060</v>
      </c>
      <c r="B479" s="305" t="s">
        <v>328</v>
      </c>
      <c r="C479" s="202" t="s">
        <v>19</v>
      </c>
      <c r="D479" s="212">
        <v>0</v>
      </c>
      <c r="E479" s="212">
        <v>0</v>
      </c>
      <c r="F479" s="212">
        <v>0</v>
      </c>
    </row>
    <row r="480" spans="1:6" s="166" customFormat="1" ht="13.5">
      <c r="A480" s="49"/>
      <c r="B480" s="33"/>
      <c r="C480" s="214" t="s">
        <v>178</v>
      </c>
      <c r="D480" s="212">
        <v>0</v>
      </c>
      <c r="E480" s="212">
        <v>0</v>
      </c>
      <c r="F480" s="212">
        <v>0</v>
      </c>
    </row>
    <row r="481" spans="1:6" s="166" customFormat="1" ht="13.5">
      <c r="A481" s="213"/>
      <c r="B481" s="116"/>
      <c r="C481" s="214" t="s">
        <v>179</v>
      </c>
      <c r="D481" s="212">
        <v>0</v>
      </c>
      <c r="E481" s="212">
        <v>0</v>
      </c>
      <c r="F481" s="212">
        <v>0</v>
      </c>
    </row>
    <row r="482" spans="1:6" s="166" customFormat="1" ht="13.5">
      <c r="A482" s="213"/>
      <c r="B482" s="116"/>
      <c r="C482" s="202" t="s">
        <v>20</v>
      </c>
      <c r="D482" s="212">
        <v>0</v>
      </c>
      <c r="E482" s="212"/>
      <c r="F482" s="212"/>
    </row>
    <row r="483" spans="1:6" s="166" customFormat="1" ht="13.5">
      <c r="A483" s="213"/>
      <c r="B483" s="216" t="s">
        <v>218</v>
      </c>
      <c r="C483" s="217"/>
      <c r="D483" s="284"/>
      <c r="E483" s="284"/>
      <c r="F483" s="284"/>
    </row>
    <row r="484" spans="1:6" s="166" customFormat="1" ht="13.5">
      <c r="A484" s="322"/>
      <c r="B484" s="221" t="s">
        <v>329</v>
      </c>
      <c r="C484" s="222" t="s">
        <v>19</v>
      </c>
      <c r="D484" s="285">
        <f aca="true" t="shared" si="12" ref="D484:F486">D449+D454+D459+D469+D474+D479</f>
        <v>0</v>
      </c>
      <c r="E484" s="285">
        <f t="shared" si="12"/>
        <v>0</v>
      </c>
      <c r="F484" s="285">
        <f t="shared" si="12"/>
        <v>0</v>
      </c>
    </row>
    <row r="485" spans="1:6" s="166" customFormat="1" ht="13.5">
      <c r="A485" s="213"/>
      <c r="B485" s="224"/>
      <c r="C485" s="225" t="s">
        <v>178</v>
      </c>
      <c r="D485" s="285">
        <f t="shared" si="12"/>
        <v>0</v>
      </c>
      <c r="E485" s="285">
        <f t="shared" si="12"/>
        <v>0</v>
      </c>
      <c r="F485" s="285">
        <f t="shared" si="12"/>
        <v>0</v>
      </c>
    </row>
    <row r="486" spans="1:6" s="166" customFormat="1" ht="13.5">
      <c r="A486" s="213"/>
      <c r="B486" s="224"/>
      <c r="C486" s="225" t="s">
        <v>179</v>
      </c>
      <c r="D486" s="285">
        <f t="shared" si="12"/>
        <v>0</v>
      </c>
      <c r="E486" s="285">
        <f t="shared" si="12"/>
        <v>0</v>
      </c>
      <c r="F486" s="285">
        <f t="shared" si="12"/>
        <v>0</v>
      </c>
    </row>
    <row r="487" spans="1:6" s="166" customFormat="1" ht="13.5">
      <c r="A487" s="213"/>
      <c r="B487" s="224"/>
      <c r="C487" s="222" t="s">
        <v>20</v>
      </c>
      <c r="D487" s="285">
        <f>D452+D457+D462+D472+D477+D482+D464</f>
        <v>0</v>
      </c>
      <c r="E487" s="285"/>
      <c r="F487" s="285"/>
    </row>
    <row r="488" spans="1:6" s="166" customFormat="1" ht="13.5">
      <c r="A488" s="213"/>
      <c r="B488" s="264" t="s">
        <v>182</v>
      </c>
      <c r="C488" s="265"/>
      <c r="D488" s="286"/>
      <c r="E488" s="286"/>
      <c r="F488" s="286"/>
    </row>
    <row r="489" spans="1:6" s="166" customFormat="1" ht="13.5">
      <c r="A489" s="213"/>
      <c r="B489" s="233" t="s">
        <v>183</v>
      </c>
      <c r="C489" s="230" t="s">
        <v>19</v>
      </c>
      <c r="D489" s="268">
        <f aca="true" t="shared" si="13" ref="D489:F491">D449+D454+D459</f>
        <v>0</v>
      </c>
      <c r="E489" s="268">
        <f t="shared" si="13"/>
        <v>0</v>
      </c>
      <c r="F489" s="268">
        <f t="shared" si="13"/>
        <v>0</v>
      </c>
    </row>
    <row r="490" spans="1:6" s="166" customFormat="1" ht="13.5">
      <c r="A490" s="213"/>
      <c r="B490" s="229"/>
      <c r="C490" s="236" t="s">
        <v>178</v>
      </c>
      <c r="D490" s="268">
        <f t="shared" si="13"/>
        <v>0</v>
      </c>
      <c r="E490" s="268">
        <f t="shared" si="13"/>
        <v>0</v>
      </c>
      <c r="F490" s="268">
        <f t="shared" si="13"/>
        <v>0</v>
      </c>
    </row>
    <row r="491" spans="1:6" s="166" customFormat="1" ht="13.5">
      <c r="A491" s="213"/>
      <c r="B491" s="229"/>
      <c r="C491" s="236" t="s">
        <v>179</v>
      </c>
      <c r="D491" s="268">
        <f t="shared" si="13"/>
        <v>0</v>
      </c>
      <c r="E491" s="268">
        <f t="shared" si="13"/>
        <v>0</v>
      </c>
      <c r="F491" s="268">
        <f t="shared" si="13"/>
        <v>0</v>
      </c>
    </row>
    <row r="492" spans="1:6" s="166" customFormat="1" ht="13.5">
      <c r="A492" s="213"/>
      <c r="B492" s="229"/>
      <c r="C492" s="230" t="s">
        <v>20</v>
      </c>
      <c r="D492" s="268">
        <f>D452+D457+D462+D464</f>
        <v>0</v>
      </c>
      <c r="E492" s="268"/>
      <c r="F492" s="268"/>
    </row>
    <row r="493" spans="1:6" s="166" customFormat="1" ht="13.5">
      <c r="A493" s="213"/>
      <c r="B493" s="264" t="s">
        <v>182</v>
      </c>
      <c r="C493" s="265"/>
      <c r="D493" s="286"/>
      <c r="E493" s="286"/>
      <c r="F493" s="286"/>
    </row>
    <row r="494" spans="1:6" s="166" customFormat="1" ht="13.5">
      <c r="A494" s="213"/>
      <c r="B494" s="323" t="s">
        <v>316</v>
      </c>
      <c r="C494" s="230" t="s">
        <v>19</v>
      </c>
      <c r="D494" s="268">
        <f aca="true" t="shared" si="14" ref="D494:F496">D469+D474+D479</f>
        <v>0</v>
      </c>
      <c r="E494" s="268">
        <f t="shared" si="14"/>
        <v>0</v>
      </c>
      <c r="F494" s="268">
        <f t="shared" si="14"/>
        <v>0</v>
      </c>
    </row>
    <row r="495" spans="1:6" s="166" customFormat="1" ht="13.5">
      <c r="A495" s="213"/>
      <c r="B495" s="229"/>
      <c r="C495" s="236" t="s">
        <v>178</v>
      </c>
      <c r="D495" s="268">
        <f t="shared" si="14"/>
        <v>0</v>
      </c>
      <c r="E495" s="268">
        <f t="shared" si="14"/>
        <v>0</v>
      </c>
      <c r="F495" s="268">
        <f t="shared" si="14"/>
        <v>0</v>
      </c>
    </row>
    <row r="496" spans="1:6" s="166" customFormat="1" ht="13.5">
      <c r="A496" s="213"/>
      <c r="B496" s="229"/>
      <c r="C496" s="236" t="s">
        <v>179</v>
      </c>
      <c r="D496" s="268">
        <f t="shared" si="14"/>
        <v>0</v>
      </c>
      <c r="E496" s="268">
        <f t="shared" si="14"/>
        <v>0</v>
      </c>
      <c r="F496" s="268">
        <f t="shared" si="14"/>
        <v>0</v>
      </c>
    </row>
    <row r="497" spans="1:6" s="166" customFormat="1" ht="13.5">
      <c r="A497" s="213"/>
      <c r="B497" s="229"/>
      <c r="C497" s="230" t="s">
        <v>20</v>
      </c>
      <c r="D497" s="268">
        <f>D472+D477+D482</f>
        <v>0</v>
      </c>
      <c r="E497" s="268"/>
      <c r="F497" s="268"/>
    </row>
    <row r="498" spans="1:6" s="166" customFormat="1" ht="13.5">
      <c r="A498" s="241"/>
      <c r="B498" s="287" t="s">
        <v>220</v>
      </c>
      <c r="C498" s="288"/>
      <c r="D498" s="289"/>
      <c r="E498" s="289"/>
      <c r="F498" s="289"/>
    </row>
    <row r="499" spans="1:6" s="166" customFormat="1" ht="13.5">
      <c r="A499" s="213"/>
      <c r="B499" s="290" t="s">
        <v>330</v>
      </c>
      <c r="C499" s="291" t="s">
        <v>19</v>
      </c>
      <c r="D499" s="324">
        <f aca="true" t="shared" si="15" ref="D499:F501">D430+D484</f>
        <v>0</v>
      </c>
      <c r="E499" s="324">
        <f t="shared" si="15"/>
        <v>0</v>
      </c>
      <c r="F499" s="324">
        <f t="shared" si="15"/>
        <v>0</v>
      </c>
    </row>
    <row r="500" spans="1:6" s="166" customFormat="1" ht="13.5">
      <c r="A500" s="213"/>
      <c r="B500" s="293"/>
      <c r="C500" s="294" t="s">
        <v>178</v>
      </c>
      <c r="D500" s="324">
        <f t="shared" si="15"/>
        <v>0</v>
      </c>
      <c r="E500" s="324">
        <f t="shared" si="15"/>
        <v>0</v>
      </c>
      <c r="F500" s="324">
        <f t="shared" si="15"/>
        <v>0</v>
      </c>
    </row>
    <row r="501" spans="1:6" s="166" customFormat="1" ht="13.5">
      <c r="A501" s="213"/>
      <c r="B501" s="293"/>
      <c r="C501" s="294" t="s">
        <v>179</v>
      </c>
      <c r="D501" s="324">
        <f t="shared" si="15"/>
        <v>0</v>
      </c>
      <c r="E501" s="324">
        <f t="shared" si="15"/>
        <v>0</v>
      </c>
      <c r="F501" s="324">
        <f t="shared" si="15"/>
        <v>0</v>
      </c>
    </row>
    <row r="502" spans="1:6" s="166" customFormat="1" ht="13.5">
      <c r="A502" s="213"/>
      <c r="B502" s="293"/>
      <c r="C502" s="291" t="s">
        <v>20</v>
      </c>
      <c r="D502" s="324">
        <f>D433+D487</f>
        <v>0</v>
      </c>
      <c r="E502" s="324"/>
      <c r="F502" s="324"/>
    </row>
    <row r="503" spans="1:6" ht="24" customHeight="1">
      <c r="A503" s="597" t="s">
        <v>331</v>
      </c>
      <c r="B503" s="597"/>
      <c r="C503" s="597"/>
      <c r="D503" s="597"/>
      <c r="E503" s="597"/>
      <c r="F503" s="597"/>
    </row>
    <row r="504" spans="1:8" ht="2.25" customHeight="1" hidden="1">
      <c r="A504" s="325"/>
      <c r="B504" s="126"/>
      <c r="C504" s="326"/>
      <c r="D504" s="327"/>
      <c r="E504" s="327"/>
      <c r="F504" s="328"/>
      <c r="H504"/>
    </row>
    <row r="505" spans="1:6" ht="13.5">
      <c r="A505" s="181" t="s">
        <v>163</v>
      </c>
      <c r="B505" s="182"/>
      <c r="C505" s="183"/>
      <c r="D505" s="184" t="s">
        <v>164</v>
      </c>
      <c r="E505" s="184" t="s">
        <v>164</v>
      </c>
      <c r="F505" s="185" t="s">
        <v>164</v>
      </c>
    </row>
    <row r="506" spans="1:6" ht="13.5" customHeight="1">
      <c r="A506" s="186" t="s">
        <v>165</v>
      </c>
      <c r="B506" s="187" t="s">
        <v>3</v>
      </c>
      <c r="C506" s="188"/>
      <c r="D506" s="189"/>
      <c r="E506" s="189"/>
      <c r="F506" s="190"/>
    </row>
    <row r="507" spans="1:6" ht="12" customHeight="1">
      <c r="A507" s="191" t="s">
        <v>167</v>
      </c>
      <c r="B507" s="192"/>
      <c r="C507" s="193"/>
      <c r="D507" s="194">
        <v>2023</v>
      </c>
      <c r="E507" s="194">
        <v>2024</v>
      </c>
      <c r="F507" s="195">
        <v>2025</v>
      </c>
    </row>
    <row r="508" spans="1:6" ht="13.5">
      <c r="A508" s="133"/>
      <c r="B508" s="116" t="s">
        <v>163</v>
      </c>
      <c r="C508" s="199"/>
      <c r="D508" s="200"/>
      <c r="E508" s="200"/>
      <c r="F508" s="200"/>
    </row>
    <row r="509" spans="1:6" ht="13.5">
      <c r="A509" s="246" t="s">
        <v>332</v>
      </c>
      <c r="B509" s="116" t="s">
        <v>333</v>
      </c>
      <c r="C509" s="199"/>
      <c r="D509" s="200"/>
      <c r="E509" s="200"/>
      <c r="F509" s="200"/>
    </row>
    <row r="510" spans="1:6" ht="13.5">
      <c r="A510" s="133"/>
      <c r="B510" s="203" t="s">
        <v>225</v>
      </c>
      <c r="C510" s="202"/>
      <c r="D510" s="200"/>
      <c r="E510" s="200"/>
      <c r="F510" s="200"/>
    </row>
    <row r="511" spans="1:6" ht="13.5">
      <c r="A511" s="280" t="s">
        <v>334</v>
      </c>
      <c r="B511" s="19" t="s">
        <v>213</v>
      </c>
      <c r="C511" s="202"/>
      <c r="D511" s="200"/>
      <c r="E511" s="200"/>
      <c r="F511" s="200"/>
    </row>
    <row r="512" spans="1:6" ht="15" customHeight="1">
      <c r="A512" s="49">
        <v>200110</v>
      </c>
      <c r="B512" s="33" t="s">
        <v>335</v>
      </c>
      <c r="C512" s="202" t="s">
        <v>19</v>
      </c>
      <c r="D512" s="212">
        <v>0</v>
      </c>
      <c r="E512" s="212">
        <v>0</v>
      </c>
      <c r="F512" s="212">
        <v>0</v>
      </c>
    </row>
    <row r="513" spans="1:6" ht="13.5">
      <c r="A513" s="213"/>
      <c r="B513" s="204"/>
      <c r="C513" s="214" t="s">
        <v>178</v>
      </c>
      <c r="D513" s="212"/>
      <c r="E513" s="212"/>
      <c r="F513" s="212"/>
    </row>
    <row r="514" spans="1:6" ht="13.5">
      <c r="A514" s="213"/>
      <c r="B514" s="204"/>
      <c r="C514" s="214" t="s">
        <v>179</v>
      </c>
      <c r="D514" s="212"/>
      <c r="E514" s="212"/>
      <c r="F514" s="212"/>
    </row>
    <row r="515" spans="1:6" ht="13.5">
      <c r="A515" s="213"/>
      <c r="B515" s="116"/>
      <c r="C515" s="202" t="s">
        <v>20</v>
      </c>
      <c r="D515" s="212"/>
      <c r="E515" s="212"/>
      <c r="F515" s="212"/>
    </row>
    <row r="516" spans="1:6" ht="13.5">
      <c r="A516" s="133"/>
      <c r="B516" s="116"/>
      <c r="C516" s="202"/>
      <c r="D516" s="212"/>
      <c r="E516" s="212"/>
      <c r="F516" s="212"/>
    </row>
    <row r="517" spans="1:6" ht="15" customHeight="1">
      <c r="A517" s="49">
        <v>200120</v>
      </c>
      <c r="B517" s="33" t="s">
        <v>336</v>
      </c>
      <c r="C517" s="202" t="s">
        <v>19</v>
      </c>
      <c r="D517" s="212">
        <v>0</v>
      </c>
      <c r="E517" s="212">
        <v>0</v>
      </c>
      <c r="F517" s="212">
        <v>0</v>
      </c>
    </row>
    <row r="518" spans="1:6" ht="13.5">
      <c r="A518" s="133"/>
      <c r="B518" s="204"/>
      <c r="C518" s="214" t="s">
        <v>178</v>
      </c>
      <c r="D518" s="212"/>
      <c r="E518" s="212"/>
      <c r="F518" s="212"/>
    </row>
    <row r="519" spans="1:6" ht="13.5">
      <c r="A519" s="133"/>
      <c r="B519" s="116"/>
      <c r="C519" s="214" t="s">
        <v>179</v>
      </c>
      <c r="D519" s="212"/>
      <c r="E519" s="212"/>
      <c r="F519" s="212"/>
    </row>
    <row r="520" spans="1:6" ht="13.5">
      <c r="A520" s="133"/>
      <c r="B520" s="116"/>
      <c r="C520" s="202" t="s">
        <v>20</v>
      </c>
      <c r="D520" s="212"/>
      <c r="E520" s="212"/>
      <c r="F520" s="212"/>
    </row>
    <row r="521" spans="1:6" ht="13.5">
      <c r="A521" s="247">
        <v>215</v>
      </c>
      <c r="B521" s="116" t="s">
        <v>337</v>
      </c>
      <c r="C521" s="202"/>
      <c r="D521" s="212"/>
      <c r="E521" s="212"/>
      <c r="F521" s="212"/>
    </row>
    <row r="522" spans="1:6" ht="13.5">
      <c r="A522" s="133"/>
      <c r="B522" s="116"/>
      <c r="C522" s="202"/>
      <c r="D522" s="212"/>
      <c r="E522" s="212"/>
      <c r="F522" s="212"/>
    </row>
    <row r="523" spans="1:6" ht="13.5">
      <c r="A523" s="133"/>
      <c r="B523" s="116"/>
      <c r="C523" s="202"/>
      <c r="D523" s="212"/>
      <c r="E523" s="212"/>
      <c r="F523" s="212"/>
    </row>
    <row r="524" spans="1:6" ht="15" customHeight="1">
      <c r="A524" s="49">
        <v>200130</v>
      </c>
      <c r="B524" s="33" t="s">
        <v>338</v>
      </c>
      <c r="C524" s="202" t="s">
        <v>19</v>
      </c>
      <c r="D524" s="212"/>
      <c r="E524" s="212"/>
      <c r="F524" s="212"/>
    </row>
    <row r="525" spans="1:6" ht="13.5">
      <c r="A525" s="213"/>
      <c r="B525" s="116"/>
      <c r="C525" s="214" t="s">
        <v>178</v>
      </c>
      <c r="D525" s="212"/>
      <c r="E525" s="212"/>
      <c r="F525" s="212"/>
    </row>
    <row r="526" spans="1:6" ht="13.5">
      <c r="A526" s="213"/>
      <c r="B526" s="116"/>
      <c r="C526" s="214" t="s">
        <v>179</v>
      </c>
      <c r="D526" s="212"/>
      <c r="E526" s="212"/>
      <c r="F526" s="212"/>
    </row>
    <row r="527" spans="1:6" ht="13.5">
      <c r="A527" s="213"/>
      <c r="B527" s="116"/>
      <c r="C527" s="202" t="s">
        <v>20</v>
      </c>
      <c r="D527" s="212">
        <v>0</v>
      </c>
      <c r="E527" s="212"/>
      <c r="F527" s="212"/>
    </row>
    <row r="528" spans="1:6" ht="13.5">
      <c r="A528" s="213"/>
      <c r="B528" s="216" t="s">
        <v>218</v>
      </c>
      <c r="C528" s="217"/>
      <c r="D528" s="284"/>
      <c r="E528" s="284"/>
      <c r="F528" s="284"/>
    </row>
    <row r="529" spans="1:6" ht="13.5">
      <c r="A529" s="257"/>
      <c r="B529" s="221" t="s">
        <v>339</v>
      </c>
      <c r="C529" s="222" t="s">
        <v>19</v>
      </c>
      <c r="D529" s="285">
        <f>D512+D517</f>
        <v>0</v>
      </c>
      <c r="E529" s="285">
        <f>E512+E517</f>
        <v>0</v>
      </c>
      <c r="F529" s="285">
        <f>F512+F517</f>
        <v>0</v>
      </c>
    </row>
    <row r="530" spans="1:6" ht="13.5">
      <c r="A530" s="213"/>
      <c r="B530" s="224"/>
      <c r="C530" s="222" t="s">
        <v>178</v>
      </c>
      <c r="D530" s="285"/>
      <c r="E530" s="285"/>
      <c r="F530" s="285"/>
    </row>
    <row r="531" spans="1:6" ht="13.5">
      <c r="A531" s="213"/>
      <c r="B531" s="224"/>
      <c r="C531" s="225" t="s">
        <v>179</v>
      </c>
      <c r="D531" s="285"/>
      <c r="E531" s="285"/>
      <c r="F531" s="285"/>
    </row>
    <row r="532" spans="1:6" ht="13.5">
      <c r="A532" s="213"/>
      <c r="B532" s="224"/>
      <c r="C532" s="222" t="s">
        <v>20</v>
      </c>
      <c r="D532" s="285">
        <f>D527</f>
        <v>0</v>
      </c>
      <c r="E532" s="285"/>
      <c r="F532" s="285"/>
    </row>
    <row r="533" spans="1:6" ht="13.5">
      <c r="A533" s="213"/>
      <c r="B533" s="264" t="s">
        <v>182</v>
      </c>
      <c r="C533" s="265"/>
      <c r="D533" s="286"/>
      <c r="E533" s="286"/>
      <c r="F533" s="286"/>
    </row>
    <row r="534" spans="1:6" ht="13.5">
      <c r="A534" s="213"/>
      <c r="B534" s="233" t="s">
        <v>183</v>
      </c>
      <c r="C534" s="230" t="s">
        <v>19</v>
      </c>
      <c r="D534" s="268">
        <f>D512+D517</f>
        <v>0</v>
      </c>
      <c r="E534" s="268">
        <f>E512+E517</f>
        <v>0</v>
      </c>
      <c r="F534" s="268">
        <f>F512+F517</f>
        <v>0</v>
      </c>
    </row>
    <row r="535" spans="1:6" ht="13.5">
      <c r="A535" s="213"/>
      <c r="B535" s="229"/>
      <c r="C535" s="236" t="s">
        <v>178</v>
      </c>
      <c r="D535" s="268"/>
      <c r="E535" s="268"/>
      <c r="F535" s="268"/>
    </row>
    <row r="536" spans="1:6" ht="13.5">
      <c r="A536" s="213"/>
      <c r="B536" s="229"/>
      <c r="C536" s="236" t="s">
        <v>179</v>
      </c>
      <c r="D536" s="268"/>
      <c r="E536" s="268"/>
      <c r="F536" s="268"/>
    </row>
    <row r="537" spans="1:6" ht="13.5">
      <c r="A537" s="213"/>
      <c r="B537" s="229"/>
      <c r="C537" s="230" t="s">
        <v>20</v>
      </c>
      <c r="D537" s="268">
        <f>D527</f>
        <v>0</v>
      </c>
      <c r="E537" s="268"/>
      <c r="F537" s="268"/>
    </row>
    <row r="538" spans="1:6" ht="13.5">
      <c r="A538" s="241"/>
      <c r="B538" s="242" t="s">
        <v>163</v>
      </c>
      <c r="C538" s="243"/>
      <c r="D538" s="321"/>
      <c r="E538" s="321"/>
      <c r="F538" s="321"/>
    </row>
    <row r="539" spans="1:6" ht="13.5">
      <c r="A539" s="246" t="s">
        <v>340</v>
      </c>
      <c r="B539" s="116" t="s">
        <v>341</v>
      </c>
      <c r="C539" s="202"/>
      <c r="D539" s="212"/>
      <c r="E539" s="212"/>
      <c r="F539" s="212"/>
    </row>
    <row r="540" spans="1:6" ht="13.5">
      <c r="A540" s="213"/>
      <c r="B540" s="279" t="s">
        <v>225</v>
      </c>
      <c r="C540" s="202"/>
      <c r="D540" s="212"/>
      <c r="E540" s="212"/>
      <c r="F540" s="212"/>
    </row>
    <row r="541" spans="1:6" ht="13.5">
      <c r="A541" s="280" t="s">
        <v>334</v>
      </c>
      <c r="B541" s="19" t="s">
        <v>213</v>
      </c>
      <c r="C541" s="202"/>
      <c r="D541" s="212"/>
      <c r="E541" s="212"/>
      <c r="F541" s="212"/>
    </row>
    <row r="542" spans="1:6" ht="28.5" customHeight="1">
      <c r="A542" s="49">
        <v>200210</v>
      </c>
      <c r="B542" s="33" t="s">
        <v>342</v>
      </c>
      <c r="C542" s="202" t="s">
        <v>19</v>
      </c>
      <c r="D542" s="212">
        <v>0</v>
      </c>
      <c r="E542" s="212">
        <v>0</v>
      </c>
      <c r="F542" s="212">
        <v>0</v>
      </c>
    </row>
    <row r="543" spans="1:6" ht="13.5">
      <c r="A543" s="213"/>
      <c r="B543" s="116"/>
      <c r="C543" s="214" t="s">
        <v>178</v>
      </c>
      <c r="D543" s="212"/>
      <c r="E543" s="212"/>
      <c r="F543" s="212"/>
    </row>
    <row r="544" spans="1:6" ht="13.5">
      <c r="A544" s="204"/>
      <c r="B544" s="204"/>
      <c r="C544" s="214" t="s">
        <v>179</v>
      </c>
      <c r="D544" s="212"/>
      <c r="E544" s="212"/>
      <c r="F544" s="212"/>
    </row>
    <row r="545" spans="1:6" ht="13.5">
      <c r="A545" s="204"/>
      <c r="B545" s="204"/>
      <c r="C545" s="202" t="s">
        <v>20</v>
      </c>
      <c r="D545" s="212"/>
      <c r="E545" s="212"/>
      <c r="F545" s="212"/>
    </row>
    <row r="546" spans="1:6" ht="13.5">
      <c r="A546" s="213"/>
      <c r="B546" s="279" t="s">
        <v>298</v>
      </c>
      <c r="C546" s="202"/>
      <c r="D546" s="212"/>
      <c r="E546" s="212"/>
      <c r="F546" s="212"/>
    </row>
    <row r="547" spans="1:6" ht="13.5">
      <c r="A547" s="280" t="s">
        <v>343</v>
      </c>
      <c r="B547" s="19" t="s">
        <v>344</v>
      </c>
      <c r="C547" s="202"/>
      <c r="D547" s="212"/>
      <c r="E547" s="212"/>
      <c r="F547" s="212"/>
    </row>
    <row r="548" spans="1:6" ht="13.5">
      <c r="A548" s="49">
        <v>200220</v>
      </c>
      <c r="B548" s="33" t="s">
        <v>345</v>
      </c>
      <c r="C548" s="202" t="s">
        <v>19</v>
      </c>
      <c r="D548" s="212">
        <v>0</v>
      </c>
      <c r="E548" s="212">
        <v>0</v>
      </c>
      <c r="F548" s="212">
        <v>0</v>
      </c>
    </row>
    <row r="549" spans="1:6" ht="13.5">
      <c r="A549" s="213"/>
      <c r="B549" s="116"/>
      <c r="C549" s="214" t="s">
        <v>178</v>
      </c>
      <c r="D549" s="212"/>
      <c r="E549" s="212"/>
      <c r="F549" s="212"/>
    </row>
    <row r="550" spans="1:6" ht="13.5">
      <c r="A550" s="213"/>
      <c r="B550" s="116"/>
      <c r="C550" s="214" t="s">
        <v>179</v>
      </c>
      <c r="D550" s="212"/>
      <c r="E550" s="212"/>
      <c r="F550" s="212"/>
    </row>
    <row r="551" spans="1:6" ht="13.5">
      <c r="A551" s="213"/>
      <c r="B551" s="116"/>
      <c r="C551" s="202" t="s">
        <v>20</v>
      </c>
      <c r="D551" s="212"/>
      <c r="E551" s="212"/>
      <c r="F551" s="212"/>
    </row>
    <row r="552" spans="1:6" ht="13.5">
      <c r="A552" s="241"/>
      <c r="B552" s="216" t="s">
        <v>218</v>
      </c>
      <c r="C552" s="217"/>
      <c r="D552" s="284"/>
      <c r="E552" s="284"/>
      <c r="F552" s="284"/>
    </row>
    <row r="553" spans="1:6" ht="13.5">
      <c r="A553" s="257"/>
      <c r="B553" s="221" t="s">
        <v>346</v>
      </c>
      <c r="C553" s="222" t="s">
        <v>19</v>
      </c>
      <c r="D553" s="285">
        <f>D542+D548</f>
        <v>0</v>
      </c>
      <c r="E553" s="285">
        <f>E542+E548</f>
        <v>0</v>
      </c>
      <c r="F553" s="285">
        <f>F542+F548</f>
        <v>0</v>
      </c>
    </row>
    <row r="554" spans="1:6" ht="13.5">
      <c r="A554" s="213"/>
      <c r="B554" s="224"/>
      <c r="C554" s="222" t="s">
        <v>178</v>
      </c>
      <c r="D554" s="285"/>
      <c r="E554" s="285"/>
      <c r="F554" s="285"/>
    </row>
    <row r="555" spans="1:6" ht="13.5">
      <c r="A555" s="213"/>
      <c r="B555" s="224"/>
      <c r="C555" s="225" t="s">
        <v>179</v>
      </c>
      <c r="D555" s="285"/>
      <c r="E555" s="285"/>
      <c r="F555" s="285"/>
    </row>
    <row r="556" spans="1:6" ht="13.5">
      <c r="A556" s="213"/>
      <c r="B556" s="224"/>
      <c r="C556" s="222" t="s">
        <v>20</v>
      </c>
      <c r="D556" s="285"/>
      <c r="E556" s="285"/>
      <c r="F556" s="285"/>
    </row>
    <row r="557" spans="1:6" ht="13.5">
      <c r="A557" s="213"/>
      <c r="B557" s="264" t="s">
        <v>182</v>
      </c>
      <c r="C557" s="265"/>
      <c r="D557" s="286"/>
      <c r="E557" s="286"/>
      <c r="F557" s="286"/>
    </row>
    <row r="558" spans="1:6" ht="13.5">
      <c r="A558" s="213"/>
      <c r="B558" s="233" t="s">
        <v>183</v>
      </c>
      <c r="C558" s="230" t="s">
        <v>19</v>
      </c>
      <c r="D558" s="268">
        <f>D542</f>
        <v>0</v>
      </c>
      <c r="E558" s="268">
        <f>E542</f>
        <v>0</v>
      </c>
      <c r="F558" s="268">
        <f>F542</f>
        <v>0</v>
      </c>
    </row>
    <row r="559" spans="1:6" ht="13.5">
      <c r="A559" s="213"/>
      <c r="B559" s="229"/>
      <c r="C559" s="236" t="s">
        <v>178</v>
      </c>
      <c r="D559" s="268"/>
      <c r="E559" s="268"/>
      <c r="F559" s="268"/>
    </row>
    <row r="560" spans="1:6" ht="13.5">
      <c r="A560" s="213"/>
      <c r="B560" s="229"/>
      <c r="C560" s="236" t="s">
        <v>179</v>
      </c>
      <c r="D560" s="268"/>
      <c r="E560" s="268"/>
      <c r="F560" s="268"/>
    </row>
    <row r="561" spans="1:6" ht="13.5">
      <c r="A561" s="213"/>
      <c r="B561" s="229"/>
      <c r="C561" s="230" t="s">
        <v>20</v>
      </c>
      <c r="D561" s="268"/>
      <c r="E561" s="268"/>
      <c r="F561" s="268"/>
    </row>
    <row r="562" spans="1:6" ht="13.5">
      <c r="A562" s="213"/>
      <c r="B562" s="264" t="s">
        <v>182</v>
      </c>
      <c r="C562" s="265"/>
      <c r="D562" s="286"/>
      <c r="E562" s="286"/>
      <c r="F562" s="286"/>
    </row>
    <row r="563" spans="1:6" ht="13.5">
      <c r="A563" s="213"/>
      <c r="B563" s="229" t="s">
        <v>316</v>
      </c>
      <c r="C563" s="230" t="s">
        <v>19</v>
      </c>
      <c r="D563" s="268">
        <f>D548</f>
        <v>0</v>
      </c>
      <c r="E563" s="268">
        <f>E548</f>
        <v>0</v>
      </c>
      <c r="F563" s="268">
        <f>F548</f>
        <v>0</v>
      </c>
    </row>
    <row r="564" spans="1:6" ht="13.5">
      <c r="A564" s="213"/>
      <c r="B564" s="229"/>
      <c r="C564" s="236" t="s">
        <v>178</v>
      </c>
      <c r="D564" s="268"/>
      <c r="E564" s="268"/>
      <c r="F564" s="268"/>
    </row>
    <row r="565" spans="1:6" ht="13.5">
      <c r="A565" s="213"/>
      <c r="B565" s="229"/>
      <c r="C565" s="236" t="s">
        <v>179</v>
      </c>
      <c r="D565" s="268"/>
      <c r="E565" s="268"/>
      <c r="F565" s="268"/>
    </row>
    <row r="566" spans="1:6" ht="13.5">
      <c r="A566" s="213"/>
      <c r="B566" s="229"/>
      <c r="C566" s="230" t="s">
        <v>20</v>
      </c>
      <c r="D566" s="268"/>
      <c r="E566" s="268"/>
      <c r="F566" s="268"/>
    </row>
    <row r="567" spans="1:6" ht="13.5">
      <c r="A567" s="241"/>
      <c r="B567" s="287" t="s">
        <v>220</v>
      </c>
      <c r="C567" s="288"/>
      <c r="D567" s="289"/>
      <c r="E567" s="289"/>
      <c r="F567" s="289"/>
    </row>
    <row r="568" spans="1:6" ht="13.5">
      <c r="A568" s="213"/>
      <c r="B568" s="290" t="s">
        <v>347</v>
      </c>
      <c r="C568" s="291" t="s">
        <v>19</v>
      </c>
      <c r="D568" s="324">
        <f>D529+D553</f>
        <v>0</v>
      </c>
      <c r="E568" s="324">
        <f>E529+E553</f>
        <v>0</v>
      </c>
      <c r="F568" s="324">
        <f>F529+F553</f>
        <v>0</v>
      </c>
    </row>
    <row r="569" spans="1:6" ht="13.5">
      <c r="A569" s="213"/>
      <c r="B569" s="293"/>
      <c r="C569" s="294" t="s">
        <v>178</v>
      </c>
      <c r="D569" s="324"/>
      <c r="E569" s="324"/>
      <c r="F569" s="324"/>
    </row>
    <row r="570" spans="1:6" ht="13.5">
      <c r="A570" s="213"/>
      <c r="B570" s="293"/>
      <c r="C570" s="294" t="s">
        <v>179</v>
      </c>
      <c r="D570" s="324"/>
      <c r="E570" s="324"/>
      <c r="F570" s="324"/>
    </row>
    <row r="571" spans="1:6" ht="13.5">
      <c r="A571" s="213"/>
      <c r="B571" s="293"/>
      <c r="C571" s="291" t="s">
        <v>20</v>
      </c>
      <c r="D571" s="324">
        <f>D532</f>
        <v>0</v>
      </c>
      <c r="E571" s="324"/>
      <c r="F571" s="324"/>
    </row>
    <row r="572" spans="1:6" ht="26.25" customHeight="1">
      <c r="A572" s="597" t="s">
        <v>348</v>
      </c>
      <c r="B572" s="597"/>
      <c r="C572" s="597"/>
      <c r="D572" s="597"/>
      <c r="E572" s="597"/>
      <c r="F572" s="597"/>
    </row>
    <row r="573" spans="1:6" ht="15.75" customHeight="1">
      <c r="A573" s="181" t="s">
        <v>163</v>
      </c>
      <c r="B573" s="182"/>
      <c r="C573" s="183"/>
      <c r="D573" s="184" t="s">
        <v>164</v>
      </c>
      <c r="E573" s="184" t="s">
        <v>164</v>
      </c>
      <c r="F573" s="185" t="s">
        <v>164</v>
      </c>
    </row>
    <row r="574" spans="1:6" ht="14.25" customHeight="1">
      <c r="A574" s="186" t="s">
        <v>165</v>
      </c>
      <c r="B574" s="187" t="s">
        <v>3</v>
      </c>
      <c r="C574" s="188"/>
      <c r="D574" s="189"/>
      <c r="E574" s="189"/>
      <c r="F574" s="190"/>
    </row>
    <row r="575" spans="1:6" ht="12.75" customHeight="1">
      <c r="A575" s="191" t="s">
        <v>167</v>
      </c>
      <c r="B575" s="192"/>
      <c r="C575" s="193"/>
      <c r="D575" s="194">
        <v>2023</v>
      </c>
      <c r="E575" s="194">
        <v>2024</v>
      </c>
      <c r="F575" s="195">
        <v>2025</v>
      </c>
    </row>
    <row r="576" spans="1:6" ht="13.5">
      <c r="A576" s="329"/>
      <c r="B576" s="242" t="s">
        <v>163</v>
      </c>
      <c r="C576" s="330"/>
      <c r="D576" s="272"/>
      <c r="E576" s="272"/>
      <c r="F576" s="272"/>
    </row>
    <row r="577" spans="1:6" ht="13.5">
      <c r="A577" s="246" t="s">
        <v>349</v>
      </c>
      <c r="B577" s="116" t="s">
        <v>350</v>
      </c>
      <c r="C577" s="331"/>
      <c r="D577" s="251"/>
      <c r="E577" s="251"/>
      <c r="F577" s="251"/>
    </row>
    <row r="578" spans="1:6" ht="13.5">
      <c r="A578" s="213"/>
      <c r="B578" s="279" t="s">
        <v>225</v>
      </c>
      <c r="C578" s="331"/>
      <c r="D578" s="251"/>
      <c r="E578" s="251"/>
      <c r="F578" s="251"/>
    </row>
    <row r="579" spans="1:6" ht="13.5">
      <c r="A579" s="280" t="s">
        <v>351</v>
      </c>
      <c r="B579" s="131" t="s">
        <v>210</v>
      </c>
      <c r="C579" s="331"/>
      <c r="D579" s="251"/>
      <c r="E579" s="251"/>
      <c r="F579" s="251"/>
    </row>
    <row r="580" spans="1:6" ht="13.5">
      <c r="A580" s="49">
        <v>600110</v>
      </c>
      <c r="B580" s="33" t="s">
        <v>352</v>
      </c>
      <c r="C580" s="202" t="s">
        <v>19</v>
      </c>
      <c r="D580" s="212">
        <v>0</v>
      </c>
      <c r="E580" s="212">
        <v>0</v>
      </c>
      <c r="F580" s="212">
        <v>0</v>
      </c>
    </row>
    <row r="581" spans="1:6" ht="13.5">
      <c r="A581" s="213"/>
      <c r="B581" s="116"/>
      <c r="C581" s="214" t="s">
        <v>178</v>
      </c>
      <c r="D581" s="212">
        <v>0</v>
      </c>
      <c r="E581" s="212">
        <v>0</v>
      </c>
      <c r="F581" s="212">
        <v>0</v>
      </c>
    </row>
    <row r="582" spans="1:6" ht="13.5">
      <c r="A582" s="213"/>
      <c r="B582" s="116"/>
      <c r="C582" s="214" t="s">
        <v>179</v>
      </c>
      <c r="D582" s="212">
        <v>0</v>
      </c>
      <c r="E582" s="212">
        <v>0</v>
      </c>
      <c r="F582" s="212">
        <v>0</v>
      </c>
    </row>
    <row r="583" spans="1:6" ht="13.5">
      <c r="A583" s="213"/>
      <c r="B583" s="116"/>
      <c r="C583" s="202" t="s">
        <v>20</v>
      </c>
      <c r="D583" s="212">
        <v>0</v>
      </c>
      <c r="E583" s="212"/>
      <c r="F583" s="212"/>
    </row>
    <row r="584" spans="1:6" ht="13.5">
      <c r="A584" s="213"/>
      <c r="B584" s="279" t="s">
        <v>353</v>
      </c>
      <c r="C584" s="202"/>
      <c r="D584" s="251"/>
      <c r="E584" s="252"/>
      <c r="F584" s="252"/>
    </row>
    <row r="585" spans="1:6" ht="13.5">
      <c r="A585" s="280" t="s">
        <v>354</v>
      </c>
      <c r="B585" s="131" t="s">
        <v>355</v>
      </c>
      <c r="C585" s="204"/>
      <c r="D585" s="332"/>
      <c r="E585" s="332"/>
      <c r="F585" s="332"/>
    </row>
    <row r="586" spans="1:6" ht="13.5">
      <c r="A586" s="49">
        <v>600120</v>
      </c>
      <c r="B586" s="33" t="s">
        <v>356</v>
      </c>
      <c r="C586" s="202" t="s">
        <v>19</v>
      </c>
      <c r="D586" s="212">
        <v>0</v>
      </c>
      <c r="E586" s="212">
        <v>0</v>
      </c>
      <c r="F586" s="212">
        <v>0</v>
      </c>
    </row>
    <row r="587" spans="1:6" ht="13.5">
      <c r="A587" s="257"/>
      <c r="B587" s="116"/>
      <c r="C587" s="214" t="s">
        <v>178</v>
      </c>
      <c r="D587" s="212">
        <v>0</v>
      </c>
      <c r="E587" s="212">
        <v>0</v>
      </c>
      <c r="F587" s="212">
        <v>0</v>
      </c>
    </row>
    <row r="588" spans="1:6" ht="13.5">
      <c r="A588" s="257"/>
      <c r="B588" s="116"/>
      <c r="C588" s="214" t="s">
        <v>179</v>
      </c>
      <c r="D588" s="212">
        <v>0</v>
      </c>
      <c r="E588" s="212">
        <v>0</v>
      </c>
      <c r="F588" s="212">
        <v>0</v>
      </c>
    </row>
    <row r="589" spans="1:6" ht="13.5">
      <c r="A589" s="257"/>
      <c r="B589" s="116"/>
      <c r="C589" s="202" t="s">
        <v>20</v>
      </c>
      <c r="D589" s="212">
        <v>0</v>
      </c>
      <c r="E589" s="212"/>
      <c r="F589" s="212"/>
    </row>
    <row r="590" spans="1:6" ht="13.5">
      <c r="A590" s="213"/>
      <c r="B590" s="116"/>
      <c r="C590" s="202"/>
      <c r="D590" s="251"/>
      <c r="E590" s="252"/>
      <c r="F590" s="252"/>
    </row>
    <row r="591" spans="1:6" ht="13.5">
      <c r="A591" s="247">
        <v>340</v>
      </c>
      <c r="B591" s="116" t="s">
        <v>357</v>
      </c>
      <c r="C591" s="202" t="s">
        <v>358</v>
      </c>
      <c r="D591" s="251"/>
      <c r="E591" s="252"/>
      <c r="F591" s="252"/>
    </row>
    <row r="592" spans="1:6" ht="13.5">
      <c r="A592" s="213"/>
      <c r="B592" s="14"/>
      <c r="C592" s="202"/>
      <c r="D592" s="251"/>
      <c r="E592" s="252"/>
      <c r="F592" s="252"/>
    </row>
    <row r="593" spans="1:6" ht="13.5">
      <c r="A593" s="241"/>
      <c r="B593" s="287" t="s">
        <v>220</v>
      </c>
      <c r="C593" s="288"/>
      <c r="D593" s="333"/>
      <c r="E593" s="334"/>
      <c r="F593" s="334"/>
    </row>
    <row r="594" spans="1:6" ht="13.5">
      <c r="A594" s="213"/>
      <c r="B594" s="290" t="s">
        <v>359</v>
      </c>
      <c r="C594" s="291" t="s">
        <v>19</v>
      </c>
      <c r="D594" s="324">
        <f aca="true" t="shared" si="16" ref="D594:F596">D580+D586</f>
        <v>0</v>
      </c>
      <c r="E594" s="324">
        <f t="shared" si="16"/>
        <v>0</v>
      </c>
      <c r="F594" s="324">
        <f t="shared" si="16"/>
        <v>0</v>
      </c>
    </row>
    <row r="595" spans="1:6" ht="13.5">
      <c r="A595" s="213"/>
      <c r="B595" s="290"/>
      <c r="C595" s="294" t="s">
        <v>178</v>
      </c>
      <c r="D595" s="324">
        <f t="shared" si="16"/>
        <v>0</v>
      </c>
      <c r="E595" s="324">
        <f t="shared" si="16"/>
        <v>0</v>
      </c>
      <c r="F595" s="324">
        <f t="shared" si="16"/>
        <v>0</v>
      </c>
    </row>
    <row r="596" spans="1:6" ht="13.5">
      <c r="A596" s="213"/>
      <c r="B596" s="290"/>
      <c r="C596" s="294" t="s">
        <v>179</v>
      </c>
      <c r="D596" s="324">
        <f t="shared" si="16"/>
        <v>0</v>
      </c>
      <c r="E596" s="324">
        <f t="shared" si="16"/>
        <v>0</v>
      </c>
      <c r="F596" s="324">
        <f t="shared" si="16"/>
        <v>0</v>
      </c>
    </row>
    <row r="597" spans="1:6" ht="13.5">
      <c r="A597" s="213"/>
      <c r="B597" s="290"/>
      <c r="C597" s="291" t="s">
        <v>20</v>
      </c>
      <c r="D597" s="324">
        <f>D583+D589</f>
        <v>0</v>
      </c>
      <c r="E597" s="335"/>
      <c r="F597" s="335"/>
    </row>
    <row r="598" spans="1:6" ht="13.5">
      <c r="A598" s="213"/>
      <c r="B598" s="336" t="s">
        <v>182</v>
      </c>
      <c r="C598" s="254"/>
      <c r="D598" s="255"/>
      <c r="E598" s="256"/>
      <c r="F598" s="256"/>
    </row>
    <row r="599" spans="1:6" ht="13.5">
      <c r="A599" s="213"/>
      <c r="B599" s="337" t="s">
        <v>183</v>
      </c>
      <c r="C599" s="259" t="s">
        <v>19</v>
      </c>
      <c r="D599" s="260">
        <f aca="true" t="shared" si="17" ref="D599:F601">D580</f>
        <v>0</v>
      </c>
      <c r="E599" s="260">
        <f t="shared" si="17"/>
        <v>0</v>
      </c>
      <c r="F599" s="260">
        <f t="shared" si="17"/>
        <v>0</v>
      </c>
    </row>
    <row r="600" spans="1:6" ht="13.5">
      <c r="A600" s="213"/>
      <c r="B600" s="261"/>
      <c r="C600" s="262" t="s">
        <v>178</v>
      </c>
      <c r="D600" s="260">
        <f t="shared" si="17"/>
        <v>0</v>
      </c>
      <c r="E600" s="260">
        <f t="shared" si="17"/>
        <v>0</v>
      </c>
      <c r="F600" s="260">
        <f t="shared" si="17"/>
        <v>0</v>
      </c>
    </row>
    <row r="601" spans="1:6" ht="13.5">
      <c r="A601" s="213"/>
      <c r="B601" s="261"/>
      <c r="C601" s="262" t="s">
        <v>179</v>
      </c>
      <c r="D601" s="260">
        <f t="shared" si="17"/>
        <v>0</v>
      </c>
      <c r="E601" s="260">
        <f t="shared" si="17"/>
        <v>0</v>
      </c>
      <c r="F601" s="260">
        <f t="shared" si="17"/>
        <v>0</v>
      </c>
    </row>
    <row r="602" spans="1:6" ht="13.5">
      <c r="A602" s="213"/>
      <c r="B602" s="261"/>
      <c r="C602" s="259" t="s">
        <v>20</v>
      </c>
      <c r="D602" s="260">
        <f>D583</f>
        <v>0</v>
      </c>
      <c r="E602" s="263"/>
      <c r="F602" s="263"/>
    </row>
    <row r="603" spans="1:6" ht="13.5">
      <c r="A603" s="213"/>
      <c r="B603" s="338" t="s">
        <v>353</v>
      </c>
      <c r="C603" s="254" t="s">
        <v>19</v>
      </c>
      <c r="D603" s="339">
        <f aca="true" t="shared" si="18" ref="D603:F605">D586</f>
        <v>0</v>
      </c>
      <c r="E603" s="339">
        <f t="shared" si="18"/>
        <v>0</v>
      </c>
      <c r="F603" s="339">
        <f t="shared" si="18"/>
        <v>0</v>
      </c>
    </row>
    <row r="604" spans="1:6" ht="13.5">
      <c r="A604" s="213"/>
      <c r="B604" s="261"/>
      <c r="C604" s="262" t="s">
        <v>178</v>
      </c>
      <c r="D604" s="340">
        <f t="shared" si="18"/>
        <v>0</v>
      </c>
      <c r="E604" s="340">
        <f t="shared" si="18"/>
        <v>0</v>
      </c>
      <c r="F604" s="340">
        <f t="shared" si="18"/>
        <v>0</v>
      </c>
    </row>
    <row r="605" spans="1:6" ht="13.5">
      <c r="A605" s="213"/>
      <c r="B605" s="261"/>
      <c r="C605" s="262" t="s">
        <v>179</v>
      </c>
      <c r="D605" s="340">
        <f t="shared" si="18"/>
        <v>0</v>
      </c>
      <c r="E605" s="340">
        <f t="shared" si="18"/>
        <v>0</v>
      </c>
      <c r="F605" s="340">
        <f t="shared" si="18"/>
        <v>0</v>
      </c>
    </row>
    <row r="606" spans="1:6" ht="13.5">
      <c r="A606" s="213"/>
      <c r="B606" s="261"/>
      <c r="C606" s="259" t="s">
        <v>20</v>
      </c>
      <c r="D606" s="341">
        <f>D589</f>
        <v>0</v>
      </c>
      <c r="E606" s="263"/>
      <c r="F606" s="263"/>
    </row>
    <row r="607" spans="1:6" ht="27.75" customHeight="1">
      <c r="A607" s="597" t="s">
        <v>360</v>
      </c>
      <c r="B607" s="597"/>
      <c r="C607" s="597"/>
      <c r="D607" s="597"/>
      <c r="E607" s="597"/>
      <c r="F607" s="597"/>
    </row>
    <row r="608" spans="1:6" ht="19.5" customHeight="1">
      <c r="A608" s="181" t="s">
        <v>163</v>
      </c>
      <c r="B608" s="182"/>
      <c r="C608" s="183"/>
      <c r="D608" s="184" t="s">
        <v>164</v>
      </c>
      <c r="E608" s="184" t="s">
        <v>164</v>
      </c>
      <c r="F608" s="185" t="s">
        <v>164</v>
      </c>
    </row>
    <row r="609" spans="1:6" ht="16.5" customHeight="1">
      <c r="A609" s="186" t="s">
        <v>165</v>
      </c>
      <c r="B609" s="187" t="s">
        <v>3</v>
      </c>
      <c r="C609" s="188"/>
      <c r="D609" s="189"/>
      <c r="E609" s="189"/>
      <c r="F609" s="190"/>
    </row>
    <row r="610" spans="1:6" ht="12.75" customHeight="1">
      <c r="A610" s="191" t="s">
        <v>167</v>
      </c>
      <c r="B610" s="192"/>
      <c r="C610" s="193"/>
      <c r="D610" s="194">
        <v>2023</v>
      </c>
      <c r="E610" s="194">
        <v>2024</v>
      </c>
      <c r="F610" s="195">
        <v>2025</v>
      </c>
    </row>
    <row r="611" spans="1:6" ht="18.75" customHeight="1">
      <c r="A611" s="342"/>
      <c r="B611" s="343" t="s">
        <v>163</v>
      </c>
      <c r="C611" s="243"/>
      <c r="D611" s="344"/>
      <c r="E611" s="344"/>
      <c r="F611" s="344"/>
    </row>
    <row r="612" spans="1:6" ht="18.75" customHeight="1">
      <c r="A612" s="246" t="s">
        <v>361</v>
      </c>
      <c r="B612" s="33" t="s">
        <v>362</v>
      </c>
      <c r="C612" s="202"/>
      <c r="D612" s="345"/>
      <c r="E612" s="345"/>
      <c r="F612" s="345"/>
    </row>
    <row r="613" spans="1:6" ht="20.25" customHeight="1">
      <c r="A613" s="346"/>
      <c r="B613" s="203" t="s">
        <v>363</v>
      </c>
      <c r="C613" s="202"/>
      <c r="D613" s="345"/>
      <c r="E613" s="345"/>
      <c r="F613" s="345"/>
    </row>
    <row r="614" spans="1:6" ht="13.5">
      <c r="A614" s="280" t="s">
        <v>364</v>
      </c>
      <c r="B614" s="19" t="s">
        <v>365</v>
      </c>
      <c r="C614" s="202"/>
      <c r="D614" s="345"/>
      <c r="E614" s="345"/>
      <c r="F614" s="345"/>
    </row>
    <row r="615" spans="1:6" ht="13.5">
      <c r="A615" s="49">
        <v>990010</v>
      </c>
      <c r="B615" s="33" t="s">
        <v>366</v>
      </c>
      <c r="C615" s="202" t="s">
        <v>19</v>
      </c>
      <c r="D615" s="212">
        <v>0</v>
      </c>
      <c r="E615" s="212">
        <v>0</v>
      </c>
      <c r="F615" s="212">
        <v>0</v>
      </c>
    </row>
    <row r="616" spans="1:6" ht="13.5">
      <c r="A616" s="347"/>
      <c r="B616" s="33"/>
      <c r="C616" s="214" t="s">
        <v>178</v>
      </c>
      <c r="D616" s="212">
        <v>0</v>
      </c>
      <c r="E616" s="212">
        <v>0</v>
      </c>
      <c r="F616" s="212">
        <v>0</v>
      </c>
    </row>
    <row r="617" spans="1:6" ht="13.5">
      <c r="A617" s="348"/>
      <c r="B617" s="116"/>
      <c r="C617" s="214" t="s">
        <v>179</v>
      </c>
      <c r="D617" s="212">
        <v>0</v>
      </c>
      <c r="E617" s="212">
        <v>0</v>
      </c>
      <c r="F617" s="212">
        <v>0</v>
      </c>
    </row>
    <row r="618" spans="1:6" ht="13.5">
      <c r="A618" s="348"/>
      <c r="B618" s="116"/>
      <c r="C618" s="202" t="s">
        <v>20</v>
      </c>
      <c r="D618" s="212">
        <v>0</v>
      </c>
      <c r="E618" s="212"/>
      <c r="F618" s="212"/>
    </row>
    <row r="619" spans="1:6" ht="13.5">
      <c r="A619" s="348"/>
      <c r="B619" s="116"/>
      <c r="C619" s="202"/>
      <c r="D619" s="212"/>
      <c r="E619" s="212"/>
      <c r="F619" s="212"/>
    </row>
    <row r="620" spans="1:6" ht="13.5">
      <c r="A620" s="349">
        <v>335</v>
      </c>
      <c r="B620" s="116" t="s">
        <v>237</v>
      </c>
      <c r="C620" s="202" t="s">
        <v>367</v>
      </c>
      <c r="D620" s="212">
        <v>0</v>
      </c>
      <c r="E620" s="212"/>
      <c r="F620" s="212"/>
    </row>
    <row r="621" spans="1:6" ht="13.5">
      <c r="A621" s="348"/>
      <c r="B621" s="116"/>
      <c r="C621" s="202"/>
      <c r="D621" s="212"/>
      <c r="E621" s="212"/>
      <c r="F621" s="212"/>
    </row>
    <row r="622" spans="1:6" ht="27">
      <c r="A622" s="49">
        <v>990020</v>
      </c>
      <c r="B622" s="33" t="s">
        <v>368</v>
      </c>
      <c r="C622" s="202" t="s">
        <v>19</v>
      </c>
      <c r="D622" s="212">
        <v>0</v>
      </c>
      <c r="E622" s="212">
        <v>0</v>
      </c>
      <c r="F622" s="212">
        <v>0</v>
      </c>
    </row>
    <row r="623" spans="1:6" s="166" customFormat="1" ht="13.5">
      <c r="A623" s="49"/>
      <c r="B623" s="33"/>
      <c r="C623" s="214" t="s">
        <v>178</v>
      </c>
      <c r="D623" s="212">
        <v>0</v>
      </c>
      <c r="E623" s="212">
        <v>0</v>
      </c>
      <c r="F623" s="212">
        <v>0</v>
      </c>
    </row>
    <row r="624" spans="1:6" s="166" customFormat="1" ht="13.5">
      <c r="A624" s="49"/>
      <c r="B624" s="33"/>
      <c r="C624" s="214" t="s">
        <v>179</v>
      </c>
      <c r="D624" s="212">
        <v>0</v>
      </c>
      <c r="E624" s="212">
        <v>0</v>
      </c>
      <c r="F624" s="212">
        <v>0</v>
      </c>
    </row>
    <row r="625" spans="1:6" s="166" customFormat="1" ht="13.5">
      <c r="A625" s="49"/>
      <c r="B625" s="33"/>
      <c r="C625" s="202" t="s">
        <v>20</v>
      </c>
      <c r="D625" s="212">
        <v>0</v>
      </c>
      <c r="E625" s="212"/>
      <c r="F625" s="212"/>
    </row>
    <row r="626" spans="1:6" s="166" customFormat="1" ht="13.5">
      <c r="A626" s="49"/>
      <c r="B626" s="33"/>
      <c r="C626" s="202"/>
      <c r="D626" s="212"/>
      <c r="E626" s="212"/>
      <c r="F626" s="212"/>
    </row>
    <row r="627" spans="1:6" ht="39" customHeight="1">
      <c r="A627" s="49">
        <v>990030</v>
      </c>
      <c r="B627" s="33" t="s">
        <v>369</v>
      </c>
      <c r="C627" s="202" t="s">
        <v>19</v>
      </c>
      <c r="D627" s="212">
        <v>0</v>
      </c>
      <c r="E627" s="212">
        <v>0</v>
      </c>
      <c r="F627" s="212">
        <v>0</v>
      </c>
    </row>
    <row r="628" spans="1:6" ht="13.5">
      <c r="A628" s="348"/>
      <c r="B628" s="116"/>
      <c r="C628" s="214" t="s">
        <v>178</v>
      </c>
      <c r="D628" s="212">
        <v>0</v>
      </c>
      <c r="E628" s="212">
        <v>0</v>
      </c>
      <c r="F628" s="212">
        <v>0</v>
      </c>
    </row>
    <row r="629" spans="1:6" ht="13.5">
      <c r="A629" s="348"/>
      <c r="B629" s="116"/>
      <c r="C629" s="214" t="s">
        <v>179</v>
      </c>
      <c r="D629" s="212">
        <v>0</v>
      </c>
      <c r="E629" s="212">
        <v>0</v>
      </c>
      <c r="F629" s="212">
        <v>0</v>
      </c>
    </row>
    <row r="630" spans="1:6" ht="13.5">
      <c r="A630" s="348"/>
      <c r="B630" s="116"/>
      <c r="C630" s="202" t="s">
        <v>20</v>
      </c>
      <c r="D630" s="212">
        <v>0</v>
      </c>
      <c r="E630" s="212"/>
      <c r="F630" s="212"/>
    </row>
    <row r="631" spans="1:6" ht="13.5">
      <c r="A631" s="348"/>
      <c r="B631" s="116"/>
      <c r="C631" s="202"/>
      <c r="D631" s="212"/>
      <c r="E631" s="212"/>
      <c r="F631" s="212"/>
    </row>
    <row r="632" spans="1:6" ht="13.5">
      <c r="A632" s="349">
        <v>317</v>
      </c>
      <c r="B632" s="116" t="s">
        <v>128</v>
      </c>
      <c r="C632" s="202" t="s">
        <v>370</v>
      </c>
      <c r="D632" s="212">
        <v>0</v>
      </c>
      <c r="E632" s="212"/>
      <c r="F632" s="212"/>
    </row>
    <row r="633" spans="1:6" ht="13.5">
      <c r="A633" s="349"/>
      <c r="B633" s="116"/>
      <c r="C633" s="202"/>
      <c r="D633" s="212"/>
      <c r="E633" s="212"/>
      <c r="F633" s="212"/>
    </row>
    <row r="634" spans="1:6" ht="13.5">
      <c r="A634" s="349">
        <v>318</v>
      </c>
      <c r="B634" s="116" t="s">
        <v>127</v>
      </c>
      <c r="C634" s="202" t="s">
        <v>371</v>
      </c>
      <c r="D634" s="212">
        <v>0</v>
      </c>
      <c r="E634" s="212"/>
      <c r="F634" s="212"/>
    </row>
    <row r="635" spans="1:6" ht="13.5">
      <c r="A635" s="348"/>
      <c r="B635" s="14"/>
      <c r="C635" s="202"/>
      <c r="D635" s="212"/>
      <c r="E635" s="212"/>
      <c r="F635" s="212"/>
    </row>
    <row r="636" spans="1:6" ht="13.5">
      <c r="A636" s="49">
        <v>990040</v>
      </c>
      <c r="B636" s="33" t="s">
        <v>372</v>
      </c>
      <c r="C636" s="202" t="s">
        <v>19</v>
      </c>
      <c r="D636" s="212">
        <v>0</v>
      </c>
      <c r="E636" s="212">
        <v>0</v>
      </c>
      <c r="F636" s="212">
        <v>0</v>
      </c>
    </row>
    <row r="637" spans="1:6" ht="13.5">
      <c r="A637" s="347"/>
      <c r="B637" s="33"/>
      <c r="C637" s="214" t="s">
        <v>178</v>
      </c>
      <c r="D637" s="212">
        <v>0</v>
      </c>
      <c r="E637" s="212">
        <v>0</v>
      </c>
      <c r="F637" s="212">
        <v>0</v>
      </c>
    </row>
    <row r="638" spans="1:6" ht="13.5">
      <c r="A638" s="347"/>
      <c r="B638" s="33"/>
      <c r="C638" s="214" t="s">
        <v>179</v>
      </c>
      <c r="D638" s="212">
        <v>0</v>
      </c>
      <c r="E638" s="212">
        <v>0</v>
      </c>
      <c r="F638" s="212">
        <v>0</v>
      </c>
    </row>
    <row r="639" spans="1:6" ht="13.5">
      <c r="A639" s="347"/>
      <c r="B639" s="33"/>
      <c r="C639" s="202" t="s">
        <v>20</v>
      </c>
      <c r="D639" s="212">
        <v>0</v>
      </c>
      <c r="E639" s="212"/>
      <c r="F639" s="212"/>
    </row>
    <row r="640" spans="1:6" ht="13.5">
      <c r="A640" s="347"/>
      <c r="B640" s="33"/>
      <c r="C640" s="202"/>
      <c r="D640" s="212"/>
      <c r="E640" s="212"/>
      <c r="F640" s="212"/>
    </row>
    <row r="641" spans="1:6" ht="13.5">
      <c r="A641" s="350">
        <v>316</v>
      </c>
      <c r="B641" s="33" t="s">
        <v>373</v>
      </c>
      <c r="C641" s="202" t="s">
        <v>374</v>
      </c>
      <c r="D641" s="212">
        <v>0</v>
      </c>
      <c r="E641" s="212"/>
      <c r="F641" s="212"/>
    </row>
    <row r="642" spans="1:6" ht="13.5">
      <c r="A642" s="347"/>
      <c r="B642" s="33"/>
      <c r="C642" s="202"/>
      <c r="D642" s="212"/>
      <c r="E642" s="212"/>
      <c r="F642" s="212"/>
    </row>
    <row r="643" spans="1:6" ht="27">
      <c r="A643" s="49">
        <v>990050</v>
      </c>
      <c r="B643" s="33" t="s">
        <v>375</v>
      </c>
      <c r="C643" s="202" t="s">
        <v>19</v>
      </c>
      <c r="D643" s="212">
        <v>0</v>
      </c>
      <c r="E643" s="212">
        <v>0</v>
      </c>
      <c r="F643" s="212">
        <v>0</v>
      </c>
    </row>
    <row r="644" spans="1:6" ht="13.5">
      <c r="A644" s="347"/>
      <c r="B644" s="33"/>
      <c r="C644" s="214" t="s">
        <v>178</v>
      </c>
      <c r="D644" s="212">
        <v>0</v>
      </c>
      <c r="E644" s="212">
        <v>0</v>
      </c>
      <c r="F644" s="212">
        <v>0</v>
      </c>
    </row>
    <row r="645" spans="1:6" ht="13.5">
      <c r="A645" s="347"/>
      <c r="B645" s="33"/>
      <c r="C645" s="214" t="s">
        <v>179</v>
      </c>
      <c r="D645" s="212">
        <v>0</v>
      </c>
      <c r="E645" s="212">
        <v>0</v>
      </c>
      <c r="F645" s="212">
        <v>0</v>
      </c>
    </row>
    <row r="646" spans="1:6" ht="13.5">
      <c r="A646" s="347"/>
      <c r="B646" s="33"/>
      <c r="C646" s="202" t="s">
        <v>20</v>
      </c>
      <c r="D646" s="212">
        <v>0</v>
      </c>
      <c r="E646" s="212"/>
      <c r="F646" s="212"/>
    </row>
    <row r="647" spans="1:6" ht="13.5">
      <c r="A647" s="347"/>
      <c r="B647" s="33"/>
      <c r="C647" s="214"/>
      <c r="D647" s="248"/>
      <c r="E647" s="248"/>
      <c r="F647" s="248"/>
    </row>
    <row r="648" spans="1:6" ht="13.5">
      <c r="A648" s="49">
        <v>990060</v>
      </c>
      <c r="B648" s="33" t="s">
        <v>376</v>
      </c>
      <c r="C648" s="202" t="s">
        <v>19</v>
      </c>
      <c r="D648" s="212">
        <v>0</v>
      </c>
      <c r="E648" s="212">
        <v>0</v>
      </c>
      <c r="F648" s="212">
        <v>0</v>
      </c>
    </row>
    <row r="649" spans="1:6" ht="13.5">
      <c r="A649" s="347"/>
      <c r="B649" s="33"/>
      <c r="C649" s="214" t="s">
        <v>178</v>
      </c>
      <c r="D649" s="212">
        <v>0</v>
      </c>
      <c r="E649" s="212">
        <v>0</v>
      </c>
      <c r="F649" s="212">
        <v>0</v>
      </c>
    </row>
    <row r="650" spans="1:6" ht="13.5">
      <c r="A650" s="348"/>
      <c r="B650" s="116"/>
      <c r="C650" s="214" t="s">
        <v>179</v>
      </c>
      <c r="D650" s="212">
        <v>0</v>
      </c>
      <c r="E650" s="212">
        <v>0</v>
      </c>
      <c r="F650" s="212">
        <v>0</v>
      </c>
    </row>
    <row r="651" spans="1:6" ht="13.5">
      <c r="A651" s="347"/>
      <c r="B651" s="33"/>
      <c r="C651" s="202" t="s">
        <v>20</v>
      </c>
      <c r="D651" s="212">
        <v>0</v>
      </c>
      <c r="E651" s="212"/>
      <c r="F651" s="212"/>
    </row>
    <row r="652" spans="1:6" ht="13.5">
      <c r="A652" s="347"/>
      <c r="B652" s="33"/>
      <c r="C652" s="202"/>
      <c r="D652" s="212"/>
      <c r="E652" s="212"/>
      <c r="F652" s="212"/>
    </row>
    <row r="653" spans="1:6" ht="13.5">
      <c r="A653" s="350">
        <v>330</v>
      </c>
      <c r="B653" s="33" t="s">
        <v>376</v>
      </c>
      <c r="C653" s="202" t="s">
        <v>377</v>
      </c>
      <c r="D653" s="212">
        <v>0</v>
      </c>
      <c r="E653" s="212"/>
      <c r="F653" s="212"/>
    </row>
    <row r="654" spans="1:6" ht="13.5">
      <c r="A654" s="347"/>
      <c r="B654" s="33"/>
      <c r="C654" s="331"/>
      <c r="D654" s="282"/>
      <c r="E654" s="282"/>
      <c r="F654" s="282"/>
    </row>
    <row r="655" spans="1:6" ht="13.5">
      <c r="A655" s="49">
        <v>990070</v>
      </c>
      <c r="B655" s="33" t="s">
        <v>378</v>
      </c>
      <c r="C655" s="202" t="s">
        <v>19</v>
      </c>
      <c r="D655" s="212">
        <v>0</v>
      </c>
      <c r="E655" s="212">
        <v>0</v>
      </c>
      <c r="F655" s="212">
        <v>0</v>
      </c>
    </row>
    <row r="656" spans="1:6" ht="13.5">
      <c r="A656" s="347"/>
      <c r="B656" s="33"/>
      <c r="C656" s="214" t="s">
        <v>178</v>
      </c>
      <c r="D656" s="212">
        <v>0</v>
      </c>
      <c r="E656" s="212">
        <v>0</v>
      </c>
      <c r="F656" s="212">
        <v>0</v>
      </c>
    </row>
    <row r="657" spans="1:6" ht="13.5">
      <c r="A657" s="347"/>
      <c r="B657" s="33"/>
      <c r="C657" s="214" t="s">
        <v>179</v>
      </c>
      <c r="D657" s="212">
        <v>0</v>
      </c>
      <c r="E657" s="212">
        <v>0</v>
      </c>
      <c r="F657" s="212">
        <v>0</v>
      </c>
    </row>
    <row r="658" spans="1:6" ht="13.5">
      <c r="A658" s="347"/>
      <c r="B658" s="33"/>
      <c r="C658" s="202" t="s">
        <v>20</v>
      </c>
      <c r="D658" s="212">
        <v>0</v>
      </c>
      <c r="E658" s="212"/>
      <c r="F658" s="212"/>
    </row>
    <row r="659" spans="1:6" ht="17.25" customHeight="1">
      <c r="A659" s="347"/>
      <c r="B659" s="33"/>
      <c r="C659" s="202"/>
      <c r="D659" s="212"/>
      <c r="E659" s="212"/>
      <c r="F659" s="212"/>
    </row>
    <row r="660" spans="1:6" ht="24" customHeight="1">
      <c r="A660" s="350">
        <v>300</v>
      </c>
      <c r="B660" s="33" t="s">
        <v>379</v>
      </c>
      <c r="C660" s="202" t="s">
        <v>380</v>
      </c>
      <c r="D660" s="212">
        <v>0</v>
      </c>
      <c r="E660" s="212"/>
      <c r="F660" s="212"/>
    </row>
    <row r="661" spans="1:6" ht="13.5">
      <c r="A661" s="350"/>
      <c r="B661" s="33"/>
      <c r="C661" s="202"/>
      <c r="D661" s="212"/>
      <c r="E661" s="212"/>
      <c r="F661" s="212"/>
    </row>
    <row r="662" spans="1:6" ht="13.5">
      <c r="A662" s="350">
        <v>345</v>
      </c>
      <c r="B662" s="33" t="s">
        <v>381</v>
      </c>
      <c r="C662" s="202" t="s">
        <v>382</v>
      </c>
      <c r="D662" s="212">
        <v>0</v>
      </c>
      <c r="E662" s="212"/>
      <c r="F662" s="212"/>
    </row>
    <row r="663" spans="1:6" ht="13.5">
      <c r="A663" s="347"/>
      <c r="B663" s="33"/>
      <c r="C663" s="202"/>
      <c r="D663" s="212"/>
      <c r="E663" s="212"/>
      <c r="F663" s="212"/>
    </row>
    <row r="664" spans="1:6" ht="13.5">
      <c r="A664" s="347"/>
      <c r="B664" s="33"/>
      <c r="C664" s="204"/>
      <c r="D664" s="312"/>
      <c r="E664" s="312"/>
      <c r="F664" s="312"/>
    </row>
    <row r="665" spans="1:6" ht="13.5">
      <c r="A665" s="49">
        <v>990080</v>
      </c>
      <c r="B665" s="33" t="s">
        <v>383</v>
      </c>
      <c r="C665" s="202" t="s">
        <v>19</v>
      </c>
      <c r="D665" s="212">
        <v>0</v>
      </c>
      <c r="E665" s="212">
        <v>0</v>
      </c>
      <c r="F665" s="212">
        <v>0</v>
      </c>
    </row>
    <row r="666" spans="1:6" ht="13.5">
      <c r="A666" s="347"/>
      <c r="B666" s="33"/>
      <c r="C666" s="214" t="s">
        <v>178</v>
      </c>
      <c r="D666" s="212">
        <v>0</v>
      </c>
      <c r="E666" s="212">
        <v>0</v>
      </c>
      <c r="F666" s="212">
        <v>0</v>
      </c>
    </row>
    <row r="667" spans="1:6" ht="13.5">
      <c r="A667" s="347"/>
      <c r="B667" s="33"/>
      <c r="C667" s="214" t="s">
        <v>179</v>
      </c>
      <c r="D667" s="212">
        <v>0</v>
      </c>
      <c r="E667" s="212">
        <v>0</v>
      </c>
      <c r="F667" s="212">
        <v>0</v>
      </c>
    </row>
    <row r="668" spans="1:6" ht="13.5">
      <c r="A668" s="347"/>
      <c r="B668" s="33"/>
      <c r="C668" s="202" t="s">
        <v>20</v>
      </c>
      <c r="D668" s="212">
        <v>0</v>
      </c>
      <c r="E668" s="212"/>
      <c r="F668" s="212"/>
    </row>
    <row r="669" spans="1:6" ht="13.5">
      <c r="A669" s="281" t="s">
        <v>384</v>
      </c>
      <c r="B669" s="19" t="s">
        <v>385</v>
      </c>
      <c r="C669" s="202"/>
      <c r="D669" s="212"/>
      <c r="E669" s="212"/>
      <c r="F669" s="212"/>
    </row>
    <row r="670" spans="1:6" ht="13.5">
      <c r="A670" s="49">
        <v>990090</v>
      </c>
      <c r="B670" s="33" t="s">
        <v>386</v>
      </c>
      <c r="C670" s="202" t="s">
        <v>19</v>
      </c>
      <c r="D670" s="212">
        <v>0</v>
      </c>
      <c r="E670" s="212">
        <v>0</v>
      </c>
      <c r="F670" s="212">
        <v>0</v>
      </c>
    </row>
    <row r="671" spans="1:6" ht="13.5">
      <c r="A671" s="347"/>
      <c r="B671" s="33"/>
      <c r="C671" s="214" t="s">
        <v>178</v>
      </c>
      <c r="D671" s="212">
        <v>0</v>
      </c>
      <c r="E671" s="212">
        <v>0</v>
      </c>
      <c r="F671" s="212">
        <v>0</v>
      </c>
    </row>
    <row r="672" spans="1:6" ht="13.5">
      <c r="A672" s="347"/>
      <c r="B672" s="33"/>
      <c r="C672" s="214" t="s">
        <v>179</v>
      </c>
      <c r="D672" s="212">
        <v>0</v>
      </c>
      <c r="E672" s="212">
        <v>0</v>
      </c>
      <c r="F672" s="212">
        <v>0</v>
      </c>
    </row>
    <row r="673" spans="1:6" ht="13.5">
      <c r="A673" s="347"/>
      <c r="B673" s="33"/>
      <c r="C673" s="202" t="s">
        <v>20</v>
      </c>
      <c r="D673" s="212">
        <v>0</v>
      </c>
      <c r="E673" s="212"/>
      <c r="F673" s="212"/>
    </row>
    <row r="674" spans="1:6" ht="13.5">
      <c r="A674" s="347"/>
      <c r="B674" s="33"/>
      <c r="C674" s="202"/>
      <c r="D674" s="212"/>
      <c r="E674" s="212"/>
      <c r="F674" s="212"/>
    </row>
    <row r="675" spans="1:6" ht="13.5">
      <c r="A675" s="49">
        <v>990100</v>
      </c>
      <c r="B675" s="33" t="s">
        <v>387</v>
      </c>
      <c r="C675" s="202" t="s">
        <v>19</v>
      </c>
      <c r="D675" s="212">
        <v>0</v>
      </c>
      <c r="E675" s="212">
        <v>0</v>
      </c>
      <c r="F675" s="212">
        <v>0</v>
      </c>
    </row>
    <row r="676" spans="1:6" s="301" customFormat="1" ht="13.5">
      <c r="A676" s="347"/>
      <c r="B676" s="33"/>
      <c r="C676" s="214" t="s">
        <v>178</v>
      </c>
      <c r="D676" s="212">
        <v>0</v>
      </c>
      <c r="E676" s="212">
        <v>0</v>
      </c>
      <c r="F676" s="212">
        <v>0</v>
      </c>
    </row>
    <row r="677" spans="1:6" s="301" customFormat="1" ht="13.5">
      <c r="A677" s="347"/>
      <c r="B677" s="33"/>
      <c r="C677" s="214" t="s">
        <v>179</v>
      </c>
      <c r="D677" s="212">
        <v>0</v>
      </c>
      <c r="E677" s="212">
        <v>0</v>
      </c>
      <c r="F677" s="212">
        <v>0</v>
      </c>
    </row>
    <row r="678" spans="1:6" s="301" customFormat="1" ht="13.5">
      <c r="A678" s="347"/>
      <c r="B678" s="33"/>
      <c r="C678" s="202" t="s">
        <v>20</v>
      </c>
      <c r="D678" s="212">
        <v>0</v>
      </c>
      <c r="E678" s="212"/>
      <c r="F678" s="212"/>
    </row>
    <row r="679" spans="1:6" s="301" customFormat="1" ht="13.5">
      <c r="A679" s="347"/>
      <c r="B679" s="33"/>
      <c r="C679" s="202"/>
      <c r="D679" s="212"/>
      <c r="E679" s="212"/>
      <c r="F679" s="212"/>
    </row>
    <row r="680" spans="1:6" ht="13.5">
      <c r="A680" s="49">
        <v>990110</v>
      </c>
      <c r="B680" s="33" t="s">
        <v>388</v>
      </c>
      <c r="C680" s="202" t="s">
        <v>19</v>
      </c>
      <c r="D680" s="212">
        <v>0</v>
      </c>
      <c r="E680" s="212">
        <v>0</v>
      </c>
      <c r="F680" s="212">
        <v>0</v>
      </c>
    </row>
    <row r="681" spans="1:6" s="301" customFormat="1" ht="13.5">
      <c r="A681" s="347"/>
      <c r="B681" s="33"/>
      <c r="C681" s="214" t="s">
        <v>178</v>
      </c>
      <c r="D681" s="212">
        <v>0</v>
      </c>
      <c r="E681" s="212">
        <v>0</v>
      </c>
      <c r="F681" s="212">
        <v>0</v>
      </c>
    </row>
    <row r="682" spans="1:6" s="301" customFormat="1" ht="13.5">
      <c r="A682" s="347"/>
      <c r="B682" s="33"/>
      <c r="C682" s="214" t="s">
        <v>179</v>
      </c>
      <c r="D682" s="212">
        <v>0</v>
      </c>
      <c r="E682" s="212">
        <v>0</v>
      </c>
      <c r="F682" s="212">
        <v>0</v>
      </c>
    </row>
    <row r="683" spans="1:6" s="301" customFormat="1" ht="13.5">
      <c r="A683" s="347"/>
      <c r="B683" s="33"/>
      <c r="C683" s="202" t="s">
        <v>20</v>
      </c>
      <c r="D683" s="212">
        <v>0</v>
      </c>
      <c r="E683" s="212"/>
      <c r="F683" s="212"/>
    </row>
    <row r="684" spans="1:6" s="301" customFormat="1" ht="13.5">
      <c r="A684" s="347"/>
      <c r="B684" s="33"/>
      <c r="C684" s="202"/>
      <c r="D684" s="212"/>
      <c r="E684" s="212"/>
      <c r="F684" s="212"/>
    </row>
    <row r="685" spans="1:6" s="301" customFormat="1" ht="13.5">
      <c r="A685" s="350">
        <v>315</v>
      </c>
      <c r="B685" s="33" t="s">
        <v>145</v>
      </c>
      <c r="C685" s="202" t="s">
        <v>389</v>
      </c>
      <c r="D685" s="212">
        <v>0</v>
      </c>
      <c r="E685" s="212"/>
      <c r="F685" s="212"/>
    </row>
    <row r="686" spans="1:6" s="301" customFormat="1" ht="13.5">
      <c r="A686" s="347"/>
      <c r="B686" s="33"/>
      <c r="C686" s="202"/>
      <c r="D686" s="212"/>
      <c r="E686" s="212"/>
      <c r="F686" s="212"/>
    </row>
    <row r="687" spans="1:6" s="301" customFormat="1" ht="13.5">
      <c r="A687" s="347"/>
      <c r="B687" s="33"/>
      <c r="C687" s="351"/>
      <c r="D687" s="352"/>
      <c r="E687" s="352"/>
      <c r="F687" s="352"/>
    </row>
    <row r="688" spans="1:6" ht="13.5">
      <c r="A688" s="49">
        <v>990120</v>
      </c>
      <c r="B688" s="33" t="s">
        <v>390</v>
      </c>
      <c r="C688" s="202" t="s">
        <v>19</v>
      </c>
      <c r="D688" s="212">
        <v>0</v>
      </c>
      <c r="E688" s="212">
        <v>0</v>
      </c>
      <c r="F688" s="212">
        <v>0</v>
      </c>
    </row>
    <row r="689" spans="1:6" s="301" customFormat="1" ht="13.5">
      <c r="A689" s="347"/>
      <c r="B689" s="33"/>
      <c r="C689" s="214" t="s">
        <v>178</v>
      </c>
      <c r="D689" s="212">
        <v>0</v>
      </c>
      <c r="E689" s="212">
        <v>0</v>
      </c>
      <c r="F689" s="212">
        <v>0</v>
      </c>
    </row>
    <row r="690" spans="1:6" s="301" customFormat="1" ht="13.5">
      <c r="A690" s="347"/>
      <c r="B690" s="33"/>
      <c r="C690" s="214" t="s">
        <v>179</v>
      </c>
      <c r="D690" s="212">
        <v>0</v>
      </c>
      <c r="E690" s="212">
        <v>0</v>
      </c>
      <c r="F690" s="212">
        <v>0</v>
      </c>
    </row>
    <row r="691" spans="1:6" s="301" customFormat="1" ht="13.5">
      <c r="A691" s="347"/>
      <c r="B691" s="33"/>
      <c r="C691" s="202" t="s">
        <v>20</v>
      </c>
      <c r="D691" s="212">
        <v>0</v>
      </c>
      <c r="E691" s="212"/>
      <c r="F691" s="212"/>
    </row>
    <row r="692" spans="1:6" s="301" customFormat="1" ht="14.25" customHeight="1">
      <c r="A692" s="347"/>
      <c r="B692" s="33"/>
      <c r="C692" s="351"/>
      <c r="D692" s="352"/>
      <c r="E692" s="352"/>
      <c r="F692" s="352"/>
    </row>
    <row r="693" spans="1:6" ht="13.5">
      <c r="A693" s="49">
        <v>990130</v>
      </c>
      <c r="B693" s="33" t="s">
        <v>391</v>
      </c>
      <c r="C693" s="202" t="s">
        <v>19</v>
      </c>
      <c r="D693" s="212">
        <v>0</v>
      </c>
      <c r="E693" s="212">
        <v>0</v>
      </c>
      <c r="F693" s="212">
        <v>0</v>
      </c>
    </row>
    <row r="694" spans="1:6" s="301" customFormat="1" ht="13.5">
      <c r="A694" s="347"/>
      <c r="B694" s="33"/>
      <c r="C694" s="214" t="s">
        <v>178</v>
      </c>
      <c r="D694" s="212">
        <v>0</v>
      </c>
      <c r="E694" s="212">
        <v>0</v>
      </c>
      <c r="F694" s="212">
        <v>0</v>
      </c>
    </row>
    <row r="695" spans="1:6" s="301" customFormat="1" ht="13.5">
      <c r="A695" s="347"/>
      <c r="B695" s="33"/>
      <c r="C695" s="214" t="s">
        <v>179</v>
      </c>
      <c r="D695" s="212">
        <v>0</v>
      </c>
      <c r="E695" s="212">
        <v>0</v>
      </c>
      <c r="F695" s="212">
        <v>0</v>
      </c>
    </row>
    <row r="696" spans="1:6" s="301" customFormat="1" ht="13.5">
      <c r="A696" s="347"/>
      <c r="B696" s="33"/>
      <c r="C696" s="202" t="s">
        <v>20</v>
      </c>
      <c r="D696" s="212">
        <v>0</v>
      </c>
      <c r="E696" s="212"/>
      <c r="F696" s="212"/>
    </row>
    <row r="697" spans="1:6" s="301" customFormat="1" ht="13.5">
      <c r="A697" s="347"/>
      <c r="B697" s="33"/>
      <c r="C697" s="202"/>
      <c r="D697" s="212"/>
      <c r="E697" s="212"/>
      <c r="F697" s="212"/>
    </row>
    <row r="698" spans="1:6" s="301" customFormat="1" ht="13.5">
      <c r="A698" s="350">
        <v>301</v>
      </c>
      <c r="B698" s="33" t="s">
        <v>392</v>
      </c>
      <c r="C698" s="202" t="s">
        <v>393</v>
      </c>
      <c r="D698" s="212">
        <v>0</v>
      </c>
      <c r="E698" s="212"/>
      <c r="F698" s="212"/>
    </row>
    <row r="699" spans="1:6" s="301" customFormat="1" ht="13.5">
      <c r="A699" s="350"/>
      <c r="B699" s="33"/>
      <c r="C699" s="202"/>
      <c r="D699" s="212"/>
      <c r="E699" s="212"/>
      <c r="F699" s="212"/>
    </row>
    <row r="700" spans="1:6" s="301" customFormat="1" ht="13.5">
      <c r="A700" s="350">
        <v>305</v>
      </c>
      <c r="B700" s="33" t="s">
        <v>149</v>
      </c>
      <c r="C700" s="202" t="s">
        <v>394</v>
      </c>
      <c r="D700" s="212">
        <v>0</v>
      </c>
      <c r="E700" s="212"/>
      <c r="F700" s="212"/>
    </row>
    <row r="701" spans="1:6" s="301" customFormat="1" ht="13.5">
      <c r="A701" s="350"/>
      <c r="B701" s="33"/>
      <c r="C701" s="202"/>
      <c r="D701" s="212"/>
      <c r="E701" s="212"/>
      <c r="F701" s="212"/>
    </row>
    <row r="702" spans="1:6" s="301" customFormat="1" ht="13.5">
      <c r="A702" s="350">
        <v>310</v>
      </c>
      <c r="B702" s="33" t="s">
        <v>395</v>
      </c>
      <c r="C702" s="202" t="s">
        <v>396</v>
      </c>
      <c r="D702" s="212">
        <v>0</v>
      </c>
      <c r="E702" s="212"/>
      <c r="F702" s="212"/>
    </row>
    <row r="703" spans="1:6" s="301" customFormat="1" ht="13.5">
      <c r="A703" s="347"/>
      <c r="B703" s="33"/>
      <c r="C703" s="202"/>
      <c r="D703" s="212"/>
      <c r="E703" s="212"/>
      <c r="F703" s="212"/>
    </row>
    <row r="704" spans="1:6" s="301" customFormat="1" ht="13.5">
      <c r="A704" s="353"/>
      <c r="B704" s="287" t="s">
        <v>220</v>
      </c>
      <c r="C704" s="288"/>
      <c r="D704" s="289"/>
      <c r="E704" s="289"/>
      <c r="F704" s="289"/>
    </row>
    <row r="705" spans="1:6" s="301" customFormat="1" ht="13.5">
      <c r="A705" s="348"/>
      <c r="B705" s="290" t="s">
        <v>397</v>
      </c>
      <c r="C705" s="291" t="s">
        <v>19</v>
      </c>
      <c r="D705" s="324">
        <f aca="true" t="shared" si="19" ref="D705:F707">D615+D622+D627+D636+D643+D648+D655+D665+D670+D675+D680+D688+D693</f>
        <v>0</v>
      </c>
      <c r="E705" s="324">
        <f t="shared" si="19"/>
        <v>0</v>
      </c>
      <c r="F705" s="324">
        <f t="shared" si="19"/>
        <v>0</v>
      </c>
    </row>
    <row r="706" spans="1:6" s="301" customFormat="1" ht="13.5">
      <c r="A706" s="348"/>
      <c r="B706" s="293"/>
      <c r="C706" s="294" t="s">
        <v>178</v>
      </c>
      <c r="D706" s="324">
        <f t="shared" si="19"/>
        <v>0</v>
      </c>
      <c r="E706" s="324">
        <f t="shared" si="19"/>
        <v>0</v>
      </c>
      <c r="F706" s="324">
        <f t="shared" si="19"/>
        <v>0</v>
      </c>
    </row>
    <row r="707" spans="1:6" s="301" customFormat="1" ht="13.5">
      <c r="A707" s="348"/>
      <c r="B707" s="293"/>
      <c r="C707" s="294" t="s">
        <v>179</v>
      </c>
      <c r="D707" s="324">
        <f t="shared" si="19"/>
        <v>0</v>
      </c>
      <c r="E707" s="324">
        <f t="shared" si="19"/>
        <v>0</v>
      </c>
      <c r="F707" s="324">
        <f t="shared" si="19"/>
        <v>0</v>
      </c>
    </row>
    <row r="708" spans="1:6" s="301" customFormat="1" ht="13.5">
      <c r="A708" s="348"/>
      <c r="B708" s="293"/>
      <c r="C708" s="291" t="s">
        <v>20</v>
      </c>
      <c r="D708" s="324">
        <f>D618+D625+D630+D639+D646+D651+D658+D668+D673+D678+D683+D691+D696+D702+D700+D698+D685+D662+D660+D653+D641+D634+D632+D620</f>
        <v>0</v>
      </c>
      <c r="E708" s="324"/>
      <c r="F708" s="324"/>
    </row>
    <row r="709" spans="1:6" s="301" customFormat="1" ht="13.5">
      <c r="A709" s="348"/>
      <c r="B709" s="336" t="s">
        <v>182</v>
      </c>
      <c r="C709" s="254"/>
      <c r="D709" s="354"/>
      <c r="E709" s="354"/>
      <c r="F709" s="354"/>
    </row>
    <row r="710" spans="1:6" s="301" customFormat="1" ht="13.5">
      <c r="A710" s="348"/>
      <c r="B710" s="337" t="s">
        <v>398</v>
      </c>
      <c r="C710" s="259" t="s">
        <v>19</v>
      </c>
      <c r="D710" s="260">
        <f aca="true" t="shared" si="20" ref="D710:F712">D705</f>
        <v>0</v>
      </c>
      <c r="E710" s="260">
        <f t="shared" si="20"/>
        <v>0</v>
      </c>
      <c r="F710" s="260">
        <f t="shared" si="20"/>
        <v>0</v>
      </c>
    </row>
    <row r="711" spans="1:6" s="301" customFormat="1" ht="13.5">
      <c r="A711" s="348"/>
      <c r="B711" s="261"/>
      <c r="C711" s="262" t="s">
        <v>178</v>
      </c>
      <c r="D711" s="260">
        <f t="shared" si="20"/>
        <v>0</v>
      </c>
      <c r="E711" s="260">
        <f t="shared" si="20"/>
        <v>0</v>
      </c>
      <c r="F711" s="260">
        <f t="shared" si="20"/>
        <v>0</v>
      </c>
    </row>
    <row r="712" spans="1:6" s="301" customFormat="1" ht="13.5">
      <c r="A712" s="348"/>
      <c r="B712" s="261"/>
      <c r="C712" s="262" t="s">
        <v>179</v>
      </c>
      <c r="D712" s="260">
        <f t="shared" si="20"/>
        <v>0</v>
      </c>
      <c r="E712" s="260">
        <f t="shared" si="20"/>
        <v>0</v>
      </c>
      <c r="F712" s="260">
        <f t="shared" si="20"/>
        <v>0</v>
      </c>
    </row>
    <row r="713" spans="1:6" s="301" customFormat="1" ht="13.5">
      <c r="A713" s="348"/>
      <c r="B713" s="261"/>
      <c r="C713" s="259" t="s">
        <v>20</v>
      </c>
      <c r="D713" s="260">
        <f>D708</f>
        <v>0</v>
      </c>
      <c r="E713" s="260"/>
      <c r="F713" s="260"/>
    </row>
    <row r="714" spans="1:6" s="301" customFormat="1" ht="19.5" customHeight="1">
      <c r="A714" s="348"/>
      <c r="B714" s="355" t="s">
        <v>399</v>
      </c>
      <c r="C714" s="356" t="s">
        <v>19</v>
      </c>
      <c r="D714" s="357">
        <f aca="true" t="shared" si="21" ref="D714:F716">D166+D499+D568+D594+D705</f>
        <v>0</v>
      </c>
      <c r="E714" s="357">
        <f t="shared" si="21"/>
        <v>0</v>
      </c>
      <c r="F714" s="357">
        <f t="shared" si="21"/>
        <v>0</v>
      </c>
    </row>
    <row r="715" spans="1:6" s="301" customFormat="1" ht="13.5">
      <c r="A715" s="348"/>
      <c r="B715" s="358"/>
      <c r="C715" s="359" t="s">
        <v>178</v>
      </c>
      <c r="D715" s="360">
        <f t="shared" si="21"/>
        <v>0</v>
      </c>
      <c r="E715" s="360">
        <f t="shared" si="21"/>
        <v>0</v>
      </c>
      <c r="F715" s="360">
        <f t="shared" si="21"/>
        <v>0</v>
      </c>
    </row>
    <row r="716" spans="1:6" s="301" customFormat="1" ht="13.5">
      <c r="A716" s="348"/>
      <c r="B716" s="358"/>
      <c r="C716" s="359" t="s">
        <v>179</v>
      </c>
      <c r="D716" s="360">
        <f t="shared" si="21"/>
        <v>0</v>
      </c>
      <c r="E716" s="360">
        <f t="shared" si="21"/>
        <v>0</v>
      </c>
      <c r="F716" s="360">
        <f t="shared" si="21"/>
        <v>0</v>
      </c>
    </row>
    <row r="717" spans="1:6" s="301" customFormat="1" ht="13.5">
      <c r="A717" s="348"/>
      <c r="B717" s="361"/>
      <c r="C717" s="362" t="s">
        <v>20</v>
      </c>
      <c r="D717" s="363">
        <f>D169+D502+D571+D597+D708</f>
        <v>0</v>
      </c>
      <c r="E717" s="363"/>
      <c r="F717" s="363"/>
    </row>
  </sheetData>
  <sheetProtection selectLockedCells="1" selectUnlockedCells="1"/>
  <autoFilter ref="B1:B719"/>
  <mergeCells count="14">
    <mergeCell ref="A572:F572"/>
    <mergeCell ref="A607:F607"/>
    <mergeCell ref="A11:F11"/>
    <mergeCell ref="A16:F16"/>
    <mergeCell ref="A171:F171"/>
    <mergeCell ref="A503:F503"/>
    <mergeCell ref="A1:F1"/>
    <mergeCell ref="A2:F2"/>
    <mergeCell ref="A4:A7"/>
    <mergeCell ref="B4:B7"/>
    <mergeCell ref="C4:C7"/>
    <mergeCell ref="D4:D7"/>
    <mergeCell ref="E4:E7"/>
    <mergeCell ref="F4:F7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E8" sqref="E8:G9"/>
    </sheetView>
  </sheetViews>
  <sheetFormatPr defaultColWidth="9.140625" defaultRowHeight="12.75"/>
  <cols>
    <col min="1" max="1" width="12.00390625" style="364" customWidth="1"/>
    <col min="2" max="2" width="9.00390625" style="364" customWidth="1"/>
    <col min="3" max="3" width="37.00390625" style="364" customWidth="1"/>
    <col min="4" max="4" width="21.8515625" style="364" customWidth="1"/>
    <col min="5" max="5" width="15.57421875" style="364" customWidth="1"/>
    <col min="6" max="7" width="13.140625" style="364" customWidth="1"/>
    <col min="8" max="8" width="53.8515625" style="364" customWidth="1"/>
    <col min="9" max="255" width="9.140625" style="364" customWidth="1"/>
  </cols>
  <sheetData>
    <row r="1" spans="1:7" ht="10.5" customHeight="1">
      <c r="A1" s="599"/>
      <c r="B1" s="599"/>
      <c r="C1" s="599"/>
      <c r="D1" s="599"/>
      <c r="E1" s="599"/>
      <c r="F1" s="599"/>
      <c r="G1" s="599"/>
    </row>
    <row r="2" spans="1:7" ht="20.25" customHeight="1">
      <c r="A2" s="600"/>
      <c r="B2" s="600"/>
      <c r="C2" s="600"/>
      <c r="D2" s="600"/>
      <c r="E2" s="600"/>
      <c r="F2" s="600"/>
      <c r="G2" s="600"/>
    </row>
    <row r="3" spans="1:7" ht="20.25">
      <c r="A3" s="365"/>
      <c r="B3" s="170"/>
      <c r="C3" s="165"/>
      <c r="D3" s="165"/>
      <c r="E3" s="366"/>
      <c r="F3" s="367"/>
      <c r="G3" s="366"/>
    </row>
    <row r="4" spans="1:7" ht="21" customHeight="1">
      <c r="A4" s="592" t="s">
        <v>496</v>
      </c>
      <c r="B4" s="592"/>
      <c r="C4" s="592"/>
      <c r="D4" s="592"/>
      <c r="E4" s="592"/>
      <c r="F4" s="592"/>
      <c r="G4" s="592"/>
    </row>
    <row r="5" spans="1:7" ht="21" customHeight="1">
      <c r="A5" s="592" t="s">
        <v>400</v>
      </c>
      <c r="B5" s="592"/>
      <c r="C5" s="592"/>
      <c r="D5" s="592"/>
      <c r="E5" s="592"/>
      <c r="F5" s="592"/>
      <c r="G5" s="592"/>
    </row>
    <row r="6" spans="1:7" ht="15.75" customHeight="1">
      <c r="A6" s="594" t="s">
        <v>401</v>
      </c>
      <c r="B6" s="594"/>
      <c r="C6" s="594" t="s">
        <v>156</v>
      </c>
      <c r="D6" s="604" t="s">
        <v>402</v>
      </c>
      <c r="E6" s="368"/>
      <c r="F6" s="369"/>
      <c r="G6" s="370"/>
    </row>
    <row r="7" spans="1:7" ht="21" customHeight="1">
      <c r="A7" s="594"/>
      <c r="B7" s="594"/>
      <c r="C7" s="594"/>
      <c r="D7" s="604"/>
      <c r="E7" s="371"/>
      <c r="F7" s="372"/>
      <c r="G7" s="373"/>
    </row>
    <row r="8" spans="1:7" ht="15" customHeight="1">
      <c r="A8" s="594"/>
      <c r="B8" s="594"/>
      <c r="C8" s="594"/>
      <c r="D8" s="604"/>
      <c r="E8" s="594" t="s">
        <v>497</v>
      </c>
      <c r="F8" s="601" t="s">
        <v>493</v>
      </c>
      <c r="G8" s="601" t="s">
        <v>498</v>
      </c>
    </row>
    <row r="9" spans="1:7" ht="59.25" customHeight="1">
      <c r="A9" s="594"/>
      <c r="B9" s="594"/>
      <c r="C9" s="594"/>
      <c r="D9" s="604"/>
      <c r="E9" s="594"/>
      <c r="F9" s="601"/>
      <c r="G9" s="601"/>
    </row>
    <row r="10" spans="1:7" ht="21" customHeight="1">
      <c r="A10" s="374"/>
      <c r="B10" s="375"/>
      <c r="C10" s="376"/>
      <c r="D10" s="377"/>
      <c r="E10" s="378"/>
      <c r="F10" s="378"/>
      <c r="G10" s="379"/>
    </row>
    <row r="11" spans="1:7" ht="18" customHeight="1">
      <c r="A11" s="380"/>
      <c r="B11" s="381"/>
      <c r="C11" s="382"/>
      <c r="D11" s="383"/>
      <c r="E11" s="384"/>
      <c r="F11" s="384"/>
      <c r="G11" s="385"/>
    </row>
    <row r="12" spans="1:7" ht="13.5">
      <c r="A12" s="386"/>
      <c r="B12" s="387"/>
      <c r="C12" s="170"/>
      <c r="D12" s="170"/>
      <c r="E12" s="366"/>
      <c r="F12" s="366"/>
      <c r="G12" s="388"/>
    </row>
    <row r="13" spans="1:7" ht="25.5" customHeight="1">
      <c r="A13" s="389"/>
      <c r="B13" s="390"/>
      <c r="C13" s="391" t="s">
        <v>6</v>
      </c>
      <c r="D13" s="392" t="s">
        <v>7</v>
      </c>
      <c r="E13" s="393">
        <f>'Entrate Gestionale'!D6</f>
        <v>0</v>
      </c>
      <c r="F13" s="393">
        <f>'Entrate Gestionale'!E6</f>
        <v>0</v>
      </c>
      <c r="G13" s="394">
        <f>'Entrate Gestionale'!F6</f>
        <v>0</v>
      </c>
    </row>
    <row r="14" spans="1:7" ht="13.5">
      <c r="A14" s="395"/>
      <c r="B14" s="396"/>
      <c r="C14" s="397"/>
      <c r="D14" s="398"/>
      <c r="E14" s="393"/>
      <c r="F14" s="393"/>
      <c r="G14" s="394"/>
    </row>
    <row r="15" spans="1:7" ht="25.5" customHeight="1">
      <c r="A15" s="389"/>
      <c r="B15" s="390"/>
      <c r="C15" s="391" t="s">
        <v>9</v>
      </c>
      <c r="D15" s="392" t="s">
        <v>7</v>
      </c>
      <c r="E15" s="393">
        <f>'Entrate Gestionale'!D7</f>
        <v>0</v>
      </c>
      <c r="F15" s="393">
        <f>'Entrate Gestionale'!E7</f>
        <v>0</v>
      </c>
      <c r="G15" s="394">
        <f>'Entrate Gestionale'!F7</f>
        <v>0</v>
      </c>
    </row>
    <row r="16" spans="1:7" ht="13.5">
      <c r="A16" s="395"/>
      <c r="B16" s="396"/>
      <c r="C16" s="397"/>
      <c r="D16" s="398"/>
      <c r="E16" s="393"/>
      <c r="F16" s="393"/>
      <c r="G16" s="394"/>
    </row>
    <row r="17" spans="1:7" ht="15.75" customHeight="1">
      <c r="A17" s="389"/>
      <c r="B17" s="390"/>
      <c r="C17" s="399" t="s">
        <v>403</v>
      </c>
      <c r="D17" s="392" t="s">
        <v>7</v>
      </c>
      <c r="E17" s="393">
        <f>'Entrate Gestionale'!D8+'Entrate Gestionale'!D9</f>
        <v>0</v>
      </c>
      <c r="F17" s="393"/>
      <c r="G17" s="400"/>
    </row>
    <row r="18" spans="1:7" ht="13.5">
      <c r="A18" s="389"/>
      <c r="B18" s="390"/>
      <c r="C18" s="401"/>
      <c r="D18" s="398"/>
      <c r="E18" s="393"/>
      <c r="F18" s="393"/>
      <c r="G18" s="400"/>
    </row>
    <row r="19" spans="1:7" ht="25.5" customHeight="1">
      <c r="A19" s="389"/>
      <c r="B19" s="390"/>
      <c r="C19" s="402" t="s">
        <v>404</v>
      </c>
      <c r="D19" s="403" t="s">
        <v>7</v>
      </c>
      <c r="E19" s="404">
        <f>'Entrate Gestionale'!D9</f>
        <v>0</v>
      </c>
      <c r="F19" s="404"/>
      <c r="G19" s="400"/>
    </row>
    <row r="20" spans="1:7" ht="41.25" customHeight="1" hidden="1">
      <c r="A20" s="389"/>
      <c r="B20" s="390"/>
      <c r="C20" s="402"/>
      <c r="D20" s="403" t="s">
        <v>7</v>
      </c>
      <c r="E20" s="404"/>
      <c r="F20" s="404"/>
      <c r="G20" s="400"/>
    </row>
    <row r="21" spans="1:7" ht="13.5">
      <c r="A21" s="389"/>
      <c r="B21" s="390"/>
      <c r="C21" s="405"/>
      <c r="D21" s="398"/>
      <c r="E21" s="393"/>
      <c r="F21" s="406"/>
      <c r="G21" s="400"/>
    </row>
    <row r="22" spans="1:7" ht="30.75" customHeight="1">
      <c r="A22" s="389"/>
      <c r="B22" s="390"/>
      <c r="C22" s="391" t="s">
        <v>495</v>
      </c>
      <c r="D22" s="398" t="s">
        <v>15</v>
      </c>
      <c r="E22" s="393">
        <f>'Entrate Gestionale'!D10</f>
        <v>0</v>
      </c>
      <c r="F22" s="406"/>
      <c r="G22" s="400"/>
    </row>
    <row r="23" spans="1:7" ht="13.5">
      <c r="A23" s="407"/>
      <c r="B23" s="408"/>
      <c r="C23" s="409"/>
      <c r="D23" s="409"/>
      <c r="E23" s="410"/>
      <c r="F23" s="410"/>
      <c r="G23" s="411"/>
    </row>
    <row r="24" spans="1:7" ht="16.5" customHeight="1">
      <c r="A24" s="602" t="s">
        <v>405</v>
      </c>
      <c r="B24" s="602"/>
      <c r="C24" s="412" t="s">
        <v>289</v>
      </c>
      <c r="D24" s="413"/>
      <c r="E24" s="414"/>
      <c r="F24" s="414"/>
      <c r="G24" s="415"/>
    </row>
    <row r="25" spans="1:7" ht="13.5">
      <c r="A25" s="395"/>
      <c r="B25" s="396"/>
      <c r="C25" s="416"/>
      <c r="D25" s="398"/>
      <c r="E25" s="406"/>
      <c r="F25" s="406"/>
      <c r="G25" s="400"/>
    </row>
    <row r="26" spans="1:7" ht="28.5" customHeight="1">
      <c r="A26" s="417" t="s">
        <v>406</v>
      </c>
      <c r="B26" s="418"/>
      <c r="C26" s="419" t="s">
        <v>407</v>
      </c>
      <c r="D26" s="398" t="s">
        <v>19</v>
      </c>
      <c r="E26" s="420">
        <f>'Entrate Gestionale'!D15+'Entrate Gestionale'!D20+'Entrate Gestionale'!D24+'Entrate Gestionale'!D30+'Entrate Gestionale'!D35+'Entrate Gestionale'!D40+'Entrate Gestionale'!D43+'Entrate Gestionale'!D50+'Entrate Gestionale'!D55</f>
        <v>0</v>
      </c>
      <c r="F26" s="420">
        <f>'Entrate Gestionale'!E15+'Entrate Gestionale'!E20+'Entrate Gestionale'!E24+'Entrate Gestionale'!E30+'Entrate Gestionale'!E35+'Entrate Gestionale'!E40+'Entrate Gestionale'!E43+'Entrate Gestionale'!E50+'Entrate Gestionale'!E55</f>
        <v>0</v>
      </c>
      <c r="G26" s="421">
        <f>'Entrate Gestionale'!F15+'Entrate Gestionale'!F20+'Entrate Gestionale'!F24+'Entrate Gestionale'!F30+'Entrate Gestionale'!F35+'Entrate Gestionale'!F40+'Entrate Gestionale'!F43+'Entrate Gestionale'!F50+'Entrate Gestionale'!F55</f>
        <v>0</v>
      </c>
    </row>
    <row r="27" spans="1:7" ht="13.5">
      <c r="A27" s="417"/>
      <c r="B27" s="418"/>
      <c r="C27" s="397"/>
      <c r="D27" s="398" t="s">
        <v>20</v>
      </c>
      <c r="E27" s="420">
        <f>'Entrate Gestionale'!D16+'Entrate Gestionale'!D21+'Entrate Gestionale'!D25+'Entrate Gestionale'!D31+'Entrate Gestionale'!D36+'Entrate Gestionale'!D41+'Entrate Gestionale'!D44+'Entrate Gestionale'!D51+'Entrate Gestionale'!D56</f>
        <v>0</v>
      </c>
      <c r="F27" s="420"/>
      <c r="G27" s="421"/>
    </row>
    <row r="28" spans="1:7" ht="10.5" customHeight="1">
      <c r="A28" s="417"/>
      <c r="B28" s="418"/>
      <c r="C28" s="397"/>
      <c r="D28" s="398"/>
      <c r="E28" s="406"/>
      <c r="F28" s="406"/>
      <c r="G28" s="400"/>
    </row>
    <row r="29" spans="1:7" ht="22.5" customHeight="1">
      <c r="A29" s="417" t="s">
        <v>39</v>
      </c>
      <c r="B29" s="418"/>
      <c r="C29" s="419" t="s">
        <v>408</v>
      </c>
      <c r="D29" s="398" t="s">
        <v>19</v>
      </c>
      <c r="E29" s="420">
        <f>'Entrate Gestionale'!D60</f>
        <v>0</v>
      </c>
      <c r="F29" s="420">
        <f>'Entrate Gestionale'!E60</f>
        <v>0</v>
      </c>
      <c r="G29" s="421">
        <f>'Entrate Gestionale'!F60</f>
        <v>0</v>
      </c>
    </row>
    <row r="30" spans="1:7" ht="13.5">
      <c r="A30" s="417"/>
      <c r="B30" s="418"/>
      <c r="C30" s="397"/>
      <c r="D30" s="398" t="s">
        <v>20</v>
      </c>
      <c r="E30" s="420">
        <f>'Entrate Gestionale'!D61</f>
        <v>0</v>
      </c>
      <c r="F30" s="420"/>
      <c r="G30" s="421"/>
    </row>
    <row r="31" spans="1:7" ht="13.5">
      <c r="A31" s="417"/>
      <c r="B31" s="418"/>
      <c r="C31" s="397"/>
      <c r="D31" s="398"/>
      <c r="E31" s="406"/>
      <c r="F31" s="406"/>
      <c r="G31" s="400"/>
    </row>
    <row r="32" spans="1:7" ht="27">
      <c r="A32" s="417" t="s">
        <v>44</v>
      </c>
      <c r="B32" s="418"/>
      <c r="C32" s="419" t="s">
        <v>409</v>
      </c>
      <c r="D32" s="398" t="s">
        <v>19</v>
      </c>
      <c r="E32" s="420">
        <f>'Entrate Gestionale'!D67+'Entrate Gestionale'!D71</f>
        <v>0</v>
      </c>
      <c r="F32" s="420">
        <f>'Entrate Gestionale'!E67+'Entrate Gestionale'!E71</f>
        <v>0</v>
      </c>
      <c r="G32" s="421">
        <f>'Entrate Gestionale'!F67+'Entrate Gestionale'!F71</f>
        <v>0</v>
      </c>
    </row>
    <row r="33" spans="1:7" ht="13.5">
      <c r="A33" s="417"/>
      <c r="B33" s="418"/>
      <c r="C33" s="397"/>
      <c r="D33" s="398" t="s">
        <v>20</v>
      </c>
      <c r="E33" s="420">
        <f>'Entrate Gestionale'!D68+'Entrate Gestionale'!D72</f>
        <v>0</v>
      </c>
      <c r="F33" s="420"/>
      <c r="G33" s="421"/>
    </row>
    <row r="34" spans="1:7" ht="13.5">
      <c r="A34" s="417"/>
      <c r="B34" s="418"/>
      <c r="C34" s="397"/>
      <c r="D34" s="398"/>
      <c r="E34" s="406"/>
      <c r="F34" s="406"/>
      <c r="G34" s="400"/>
    </row>
    <row r="35" spans="1:7" ht="26.25" customHeight="1">
      <c r="A35" s="417" t="s">
        <v>410</v>
      </c>
      <c r="B35" s="418"/>
      <c r="C35" s="419" t="s">
        <v>411</v>
      </c>
      <c r="D35" s="398" t="s">
        <v>19</v>
      </c>
      <c r="E35" s="420">
        <f>'Entrate Gestionale'!D77</f>
        <v>0</v>
      </c>
      <c r="F35" s="420">
        <f>'Entrate Gestionale'!E77</f>
        <v>0</v>
      </c>
      <c r="G35" s="421">
        <f>'Entrate Gestionale'!F77</f>
        <v>0</v>
      </c>
    </row>
    <row r="36" spans="1:7" ht="13.5">
      <c r="A36" s="417"/>
      <c r="B36" s="418"/>
      <c r="C36" s="397"/>
      <c r="D36" s="398" t="s">
        <v>20</v>
      </c>
      <c r="E36" s="420">
        <f>'Entrate Gestionale'!D78</f>
        <v>0</v>
      </c>
      <c r="F36" s="420"/>
      <c r="G36" s="421"/>
    </row>
    <row r="37" spans="1:7" ht="13.5">
      <c r="A37" s="417"/>
      <c r="B37" s="418"/>
      <c r="C37" s="397"/>
      <c r="D37" s="398"/>
      <c r="E37" s="406"/>
      <c r="F37" s="406"/>
      <c r="G37" s="400"/>
    </row>
    <row r="38" spans="1:7" ht="24.75" customHeight="1">
      <c r="A38" s="417" t="s">
        <v>412</v>
      </c>
      <c r="B38" s="418"/>
      <c r="C38" s="419" t="s">
        <v>413</v>
      </c>
      <c r="D38" s="398" t="s">
        <v>19</v>
      </c>
      <c r="E38" s="420">
        <f>'Entrate Gestionale'!D81</f>
        <v>0</v>
      </c>
      <c r="F38" s="420">
        <f>'Entrate Gestionale'!E81</f>
        <v>0</v>
      </c>
      <c r="G38" s="421">
        <f>'Entrate Gestionale'!F81</f>
        <v>0</v>
      </c>
    </row>
    <row r="39" spans="1:7" ht="13.5">
      <c r="A39" s="417"/>
      <c r="B39" s="418"/>
      <c r="C39" s="397"/>
      <c r="D39" s="398" t="s">
        <v>20</v>
      </c>
      <c r="E39" s="420">
        <f>'Entrate Gestionale'!D82</f>
        <v>0</v>
      </c>
      <c r="F39" s="420"/>
      <c r="G39" s="421"/>
    </row>
    <row r="40" spans="1:7" ht="13.5">
      <c r="A40" s="422"/>
      <c r="B40" s="423"/>
      <c r="C40" s="424"/>
      <c r="D40" s="397"/>
      <c r="E40" s="425"/>
      <c r="F40" s="425"/>
      <c r="G40" s="426"/>
    </row>
    <row r="41" spans="1:7" ht="13.5">
      <c r="A41" s="427"/>
      <c r="B41" s="428"/>
      <c r="C41" s="429"/>
      <c r="D41" s="430"/>
      <c r="E41" s="431"/>
      <c r="F41" s="431"/>
      <c r="G41" s="432"/>
    </row>
    <row r="42" spans="1:7" ht="15" customHeight="1">
      <c r="A42" s="603" t="s">
        <v>414</v>
      </c>
      <c r="B42" s="603"/>
      <c r="C42" s="429" t="s">
        <v>289</v>
      </c>
      <c r="D42" s="433" t="s">
        <v>19</v>
      </c>
      <c r="E42" s="434">
        <f>E29+E32+E35+E38+E26</f>
        <v>0</v>
      </c>
      <c r="F42" s="434">
        <f>F29+F32+F35+F38+F26</f>
        <v>0</v>
      </c>
      <c r="G42" s="435">
        <f>G29+G32+G35+G38+G26</f>
        <v>0</v>
      </c>
    </row>
    <row r="43" spans="1:7" ht="15" customHeight="1">
      <c r="A43" s="605"/>
      <c r="B43" s="605"/>
      <c r="C43" s="436"/>
      <c r="D43" s="436" t="s">
        <v>20</v>
      </c>
      <c r="E43" s="437">
        <f>E30+E33+E36+E39+E27</f>
        <v>0</v>
      </c>
      <c r="F43" s="438"/>
      <c r="G43" s="439"/>
    </row>
    <row r="44" spans="1:7" ht="13.5">
      <c r="A44" s="417"/>
      <c r="B44" s="418"/>
      <c r="C44" s="397"/>
      <c r="D44" s="397"/>
      <c r="E44" s="440"/>
      <c r="F44" s="440"/>
      <c r="G44" s="441"/>
    </row>
    <row r="45" spans="1:7" ht="13.5">
      <c r="A45" s="442"/>
      <c r="B45" s="443"/>
      <c r="C45" s="413"/>
      <c r="D45" s="444"/>
      <c r="E45" s="414"/>
      <c r="F45" s="414"/>
      <c r="G45" s="415"/>
    </row>
    <row r="46" spans="1:7" ht="16.5" customHeight="1">
      <c r="A46" s="606" t="s">
        <v>415</v>
      </c>
      <c r="B46" s="606"/>
      <c r="C46" s="445" t="s">
        <v>416</v>
      </c>
      <c r="D46" s="444"/>
      <c r="E46" s="446"/>
      <c r="F46" s="446"/>
      <c r="G46" s="447"/>
    </row>
    <row r="47" spans="1:7" ht="13.5">
      <c r="A47" s="417"/>
      <c r="B47" s="418"/>
      <c r="C47" s="419"/>
      <c r="D47" s="397"/>
      <c r="E47" s="440"/>
      <c r="F47" s="440"/>
      <c r="G47" s="441"/>
    </row>
    <row r="48" spans="1:7" ht="25.5" customHeight="1">
      <c r="A48" s="417" t="s">
        <v>417</v>
      </c>
      <c r="B48" s="418"/>
      <c r="C48" s="419" t="s">
        <v>418</v>
      </c>
      <c r="D48" s="398" t="s">
        <v>19</v>
      </c>
      <c r="E48" s="420">
        <f>'Entrate Gestionale'!D90+'Entrate Gestionale'!D96+'Entrate Gestionale'!D99+'Entrate Gestionale'!D102</f>
        <v>0</v>
      </c>
      <c r="F48" s="420">
        <f>'Entrate Gestionale'!E90+'Entrate Gestionale'!E96+'Entrate Gestionale'!E99+'Entrate Gestionale'!E102</f>
        <v>0</v>
      </c>
      <c r="G48" s="421">
        <f>'Entrate Gestionale'!F90+'Entrate Gestionale'!F96+'Entrate Gestionale'!F99+'Entrate Gestionale'!F102</f>
        <v>0</v>
      </c>
    </row>
    <row r="49" spans="1:7" ht="13.5">
      <c r="A49" s="417"/>
      <c r="B49" s="418"/>
      <c r="C49" s="397"/>
      <c r="D49" s="398" t="s">
        <v>20</v>
      </c>
      <c r="E49" s="420">
        <f>'Entrate Gestionale'!D91+'Entrate Gestionale'!D97+'Entrate Gestionale'!D100+'Entrate Gestionale'!D103</f>
        <v>0</v>
      </c>
      <c r="F49" s="420"/>
      <c r="G49" s="421"/>
    </row>
    <row r="50" spans="1:7" ht="13.5">
      <c r="A50" s="417"/>
      <c r="B50" s="418"/>
      <c r="C50" s="397"/>
      <c r="D50" s="398"/>
      <c r="E50" s="406"/>
      <c r="F50" s="406"/>
      <c r="G50" s="400"/>
    </row>
    <row r="51" spans="1:7" ht="13.5">
      <c r="A51" s="417" t="s">
        <v>419</v>
      </c>
      <c r="B51" s="418"/>
      <c r="C51" s="419" t="s">
        <v>420</v>
      </c>
      <c r="D51" s="398" t="s">
        <v>19</v>
      </c>
      <c r="E51" s="406">
        <f>'Entrate Gestionale'!D106</f>
        <v>0</v>
      </c>
      <c r="F51" s="406">
        <f>'Entrate Gestionale'!E106</f>
        <v>0</v>
      </c>
      <c r="G51" s="400">
        <f>'Entrate Gestionale'!F106</f>
        <v>0</v>
      </c>
    </row>
    <row r="52" spans="1:7" ht="13.5">
      <c r="A52" s="417"/>
      <c r="B52" s="418"/>
      <c r="C52" s="397"/>
      <c r="D52" s="398" t="s">
        <v>20</v>
      </c>
      <c r="E52" s="406">
        <f>'Entrate Gestionale'!D107</f>
        <v>0</v>
      </c>
      <c r="F52" s="406"/>
      <c r="G52" s="400"/>
    </row>
    <row r="53" spans="1:7" ht="13.5">
      <c r="A53" s="417"/>
      <c r="B53" s="418"/>
      <c r="C53" s="397"/>
      <c r="D53" s="398"/>
      <c r="E53" s="406"/>
      <c r="F53" s="406"/>
      <c r="G53" s="400"/>
    </row>
    <row r="54" spans="1:7" ht="27">
      <c r="A54" s="417" t="s">
        <v>421</v>
      </c>
      <c r="B54" s="418"/>
      <c r="C54" s="419" t="s">
        <v>422</v>
      </c>
      <c r="D54" s="398" t="s">
        <v>19</v>
      </c>
      <c r="E54" s="406">
        <f>'Entrate Gestionale'!D112+'Entrate Gestionale'!D115+'Entrate Gestionale'!D121+'Entrate Gestionale'!D124</f>
        <v>0</v>
      </c>
      <c r="F54" s="406">
        <f>'Entrate Gestionale'!E112+'Entrate Gestionale'!E115+'Entrate Gestionale'!E121+'Entrate Gestionale'!E124</f>
        <v>0</v>
      </c>
      <c r="G54" s="400">
        <f>'Entrate Gestionale'!F112+'Entrate Gestionale'!F115+'Entrate Gestionale'!F121+'Entrate Gestionale'!F124</f>
        <v>0</v>
      </c>
    </row>
    <row r="55" spans="1:7" ht="13.5">
      <c r="A55" s="417"/>
      <c r="B55" s="418"/>
      <c r="C55" s="397"/>
      <c r="D55" s="398" t="s">
        <v>20</v>
      </c>
      <c r="E55" s="406">
        <f>'Entrate Gestionale'!D113+'Entrate Gestionale'!D116+'Entrate Gestionale'!D122+'Entrate Gestionale'!D125</f>
        <v>0</v>
      </c>
      <c r="F55" s="406"/>
      <c r="G55" s="400"/>
    </row>
    <row r="56" spans="1:7" ht="13.5">
      <c r="A56" s="417"/>
      <c r="B56" s="418"/>
      <c r="C56" s="397"/>
      <c r="D56" s="397"/>
      <c r="E56" s="440"/>
      <c r="F56" s="440"/>
      <c r="G56" s="441"/>
    </row>
    <row r="57" spans="1:7" ht="26.25" customHeight="1">
      <c r="A57" s="607" t="s">
        <v>423</v>
      </c>
      <c r="B57" s="607"/>
      <c r="C57" s="448" t="s">
        <v>416</v>
      </c>
      <c r="D57" s="430" t="s">
        <v>19</v>
      </c>
      <c r="E57" s="449">
        <f>E48+E51+E54</f>
        <v>0</v>
      </c>
      <c r="F57" s="449">
        <f>F48+F51+F54</f>
        <v>0</v>
      </c>
      <c r="G57" s="450">
        <f>G48+G51+G54</f>
        <v>0</v>
      </c>
    </row>
    <row r="58" spans="1:7" ht="15" customHeight="1">
      <c r="A58" s="605"/>
      <c r="B58" s="605"/>
      <c r="C58" s="436"/>
      <c r="D58" s="436" t="s">
        <v>20</v>
      </c>
      <c r="E58" s="437">
        <f>E49+E52+E55</f>
        <v>0</v>
      </c>
      <c r="F58" s="438"/>
      <c r="G58" s="439"/>
    </row>
    <row r="59" spans="1:7" ht="13.5">
      <c r="A59" s="417"/>
      <c r="B59" s="418"/>
      <c r="C59" s="397"/>
      <c r="D59" s="397"/>
      <c r="E59" s="440"/>
      <c r="F59" s="440"/>
      <c r="G59" s="441"/>
    </row>
    <row r="60" spans="1:7" ht="13.5">
      <c r="A60" s="451"/>
      <c r="B60" s="452"/>
      <c r="C60" s="444"/>
      <c r="D60" s="444"/>
      <c r="E60" s="414"/>
      <c r="F60" s="414"/>
      <c r="G60" s="415"/>
    </row>
    <row r="61" spans="1:7" ht="16.5" customHeight="1">
      <c r="A61" s="602" t="s">
        <v>424</v>
      </c>
      <c r="B61" s="602"/>
      <c r="C61" s="412" t="s">
        <v>425</v>
      </c>
      <c r="D61" s="444"/>
      <c r="E61" s="414"/>
      <c r="F61" s="414"/>
      <c r="G61" s="415"/>
    </row>
    <row r="62" spans="1:7" ht="13.5">
      <c r="A62" s="417"/>
      <c r="B62" s="418"/>
      <c r="C62" s="419"/>
      <c r="D62" s="397"/>
      <c r="E62" s="440"/>
      <c r="F62" s="440"/>
      <c r="G62" s="441"/>
    </row>
    <row r="63" spans="1:7" ht="15" customHeight="1">
      <c r="A63" s="608"/>
      <c r="B63" s="608"/>
      <c r="C63" s="453"/>
      <c r="D63" s="397"/>
      <c r="E63" s="440"/>
      <c r="F63" s="440"/>
      <c r="G63" s="441"/>
    </row>
    <row r="64" spans="1:7" ht="26.25" customHeight="1">
      <c r="A64" s="417" t="s">
        <v>426</v>
      </c>
      <c r="B64" s="418"/>
      <c r="C64" s="419" t="s">
        <v>427</v>
      </c>
      <c r="D64" s="398" t="s">
        <v>19</v>
      </c>
      <c r="E64" s="420">
        <f>'Entrate Gestionale'!D136+'Entrate Gestionale'!D139+'Entrate Gestionale'!D143+'Entrate Gestionale'!D148+'Entrate Gestionale'!D151+'Entrate Gestionale'!D154+'Entrate Gestionale'!D159+'Entrate Gestionale'!D162+'Entrate Gestionale'!D166+'Entrate Gestionale'!D169</f>
        <v>0</v>
      </c>
      <c r="F64" s="420">
        <f>'Entrate Gestionale'!E136+'Entrate Gestionale'!E139+'Entrate Gestionale'!E143+'Entrate Gestionale'!E148+'Entrate Gestionale'!E151+'Entrate Gestionale'!E154+'Entrate Gestionale'!E159+'Entrate Gestionale'!E162+'Entrate Gestionale'!E166+'Entrate Gestionale'!E169</f>
        <v>0</v>
      </c>
      <c r="G64" s="421">
        <f>'Entrate Gestionale'!F136+'Entrate Gestionale'!F139+'Entrate Gestionale'!F143+'Entrate Gestionale'!F148+'Entrate Gestionale'!F151+'Entrate Gestionale'!F154+'Entrate Gestionale'!F159+'Entrate Gestionale'!F162+'Entrate Gestionale'!F166+'Entrate Gestionale'!F169</f>
        <v>0</v>
      </c>
    </row>
    <row r="65" spans="1:7" ht="20.25" customHeight="1">
      <c r="A65" s="417"/>
      <c r="B65" s="418"/>
      <c r="C65" s="397"/>
      <c r="D65" s="398" t="s">
        <v>20</v>
      </c>
      <c r="E65" s="420">
        <f>'Entrate Gestionale'!D137+'Entrate Gestionale'!D140+'Entrate Gestionale'!D144+'Entrate Gestionale'!D149+'Entrate Gestionale'!D152+'Entrate Gestionale'!D155+'Entrate Gestionale'!D160+'Entrate Gestionale'!D163+'Entrate Gestionale'!D167+'Entrate Gestionale'!D170</f>
        <v>0</v>
      </c>
      <c r="F65" s="420"/>
      <c r="G65" s="421"/>
    </row>
    <row r="66" spans="1:7" ht="13.5">
      <c r="A66" s="417"/>
      <c r="B66" s="418"/>
      <c r="C66" s="397"/>
      <c r="D66" s="398"/>
      <c r="E66" s="406"/>
      <c r="F66" s="406"/>
      <c r="G66" s="400"/>
    </row>
    <row r="67" spans="1:7" ht="27" customHeight="1">
      <c r="A67" s="417" t="s">
        <v>428</v>
      </c>
      <c r="B67" s="418"/>
      <c r="C67" s="419" t="s">
        <v>429</v>
      </c>
      <c r="D67" s="398" t="s">
        <v>19</v>
      </c>
      <c r="E67" s="420">
        <f>'Entrate Gestionale'!D173+'Entrate Gestionale'!D176+'Entrate Gestionale'!D180+'Entrate Gestionale'!D183+'Entrate Gestionale'!D187</f>
        <v>0</v>
      </c>
      <c r="F67" s="420">
        <f>'Entrate Gestionale'!E173+'Entrate Gestionale'!E176+'Entrate Gestionale'!E180+'Entrate Gestionale'!E183+'Entrate Gestionale'!E187</f>
        <v>0</v>
      </c>
      <c r="G67" s="421">
        <f>'Entrate Gestionale'!F173+'Entrate Gestionale'!F176+'Entrate Gestionale'!F180+'Entrate Gestionale'!F183+'Entrate Gestionale'!F187</f>
        <v>0</v>
      </c>
    </row>
    <row r="68" spans="1:7" ht="13.5">
      <c r="A68" s="417"/>
      <c r="B68" s="418"/>
      <c r="C68" s="397"/>
      <c r="D68" s="398" t="s">
        <v>20</v>
      </c>
      <c r="E68" s="420">
        <f>'Entrate Gestionale'!D174+'Entrate Gestionale'!D177+'Entrate Gestionale'!D181+'Entrate Gestionale'!D184+'Entrate Gestionale'!D188</f>
        <v>0</v>
      </c>
      <c r="F68" s="406"/>
      <c r="G68" s="400"/>
    </row>
    <row r="69" spans="1:7" ht="13.5">
      <c r="A69" s="417"/>
      <c r="B69" s="418"/>
      <c r="C69" s="397"/>
      <c r="D69" s="398"/>
      <c r="E69" s="406"/>
      <c r="F69" s="406"/>
      <c r="G69" s="400"/>
    </row>
    <row r="70" spans="1:7" ht="26.25" customHeight="1">
      <c r="A70" s="417" t="s">
        <v>430</v>
      </c>
      <c r="B70" s="418"/>
      <c r="C70" s="419" t="s">
        <v>431</v>
      </c>
      <c r="D70" s="398" t="s">
        <v>19</v>
      </c>
      <c r="E70" s="420">
        <f>'Entrate Gestionale'!D191</f>
        <v>0</v>
      </c>
      <c r="F70" s="420">
        <f>'Entrate Gestionale'!E191</f>
        <v>0</v>
      </c>
      <c r="G70" s="421">
        <f>'Entrate Gestionale'!F191</f>
        <v>0</v>
      </c>
    </row>
    <row r="71" spans="1:7" ht="13.5">
      <c r="A71" s="417"/>
      <c r="B71" s="418"/>
      <c r="C71" s="397"/>
      <c r="D71" s="398" t="s">
        <v>20</v>
      </c>
      <c r="E71" s="420">
        <f>'Entrate Gestionale'!D192</f>
        <v>0</v>
      </c>
      <c r="F71" s="420"/>
      <c r="G71" s="421"/>
    </row>
    <row r="72" spans="1:7" ht="13.5">
      <c r="A72" s="417"/>
      <c r="B72" s="418"/>
      <c r="C72" s="397"/>
      <c r="D72" s="397"/>
      <c r="E72" s="440"/>
      <c r="F72" s="440"/>
      <c r="G72" s="441"/>
    </row>
    <row r="73" spans="1:7" ht="26.25" customHeight="1">
      <c r="A73" s="609" t="s">
        <v>432</v>
      </c>
      <c r="B73" s="609"/>
      <c r="C73" s="448" t="s">
        <v>425</v>
      </c>
      <c r="D73" s="430" t="s">
        <v>19</v>
      </c>
      <c r="E73" s="454">
        <f>E64+E67+E70</f>
        <v>0</v>
      </c>
      <c r="F73" s="454">
        <f>F64+F67+F70</f>
        <v>0</v>
      </c>
      <c r="G73" s="450">
        <f>G64+G67+G70</f>
        <v>0</v>
      </c>
    </row>
    <row r="74" spans="1:7" ht="15" customHeight="1">
      <c r="A74" s="610"/>
      <c r="B74" s="610"/>
      <c r="C74" s="436"/>
      <c r="D74" s="436" t="s">
        <v>20</v>
      </c>
      <c r="E74" s="455">
        <f>E65+E68+E71</f>
        <v>0</v>
      </c>
      <c r="F74" s="438"/>
      <c r="G74" s="439"/>
    </row>
    <row r="75" spans="1:7" ht="13.5">
      <c r="A75" s="417"/>
      <c r="B75" s="418"/>
      <c r="C75" s="419"/>
      <c r="D75" s="397"/>
      <c r="E75" s="440"/>
      <c r="F75" s="440"/>
      <c r="G75" s="441"/>
    </row>
    <row r="76" spans="1:7" ht="13.5">
      <c r="A76" s="451"/>
      <c r="B76" s="452"/>
      <c r="C76" s="413"/>
      <c r="D76" s="444"/>
      <c r="E76" s="414"/>
      <c r="F76" s="414"/>
      <c r="G76" s="415"/>
    </row>
    <row r="77" spans="1:7" ht="16.5" customHeight="1">
      <c r="A77" s="602" t="s">
        <v>433</v>
      </c>
      <c r="B77" s="602"/>
      <c r="C77" s="412" t="s">
        <v>116</v>
      </c>
      <c r="D77" s="444"/>
      <c r="E77" s="414"/>
      <c r="F77" s="414"/>
      <c r="G77" s="415"/>
    </row>
    <row r="78" spans="1:7" ht="13.5">
      <c r="A78" s="456"/>
      <c r="B78" s="457"/>
      <c r="C78" s="458"/>
      <c r="D78" s="397"/>
      <c r="E78" s="440"/>
      <c r="F78" s="440"/>
      <c r="G78" s="441"/>
    </row>
    <row r="79" spans="1:7" s="170" customFormat="1" ht="13.5">
      <c r="A79" s="417"/>
      <c r="B79" s="418"/>
      <c r="C79" s="419"/>
      <c r="D79" s="398"/>
      <c r="E79" s="406"/>
      <c r="F79" s="406"/>
      <c r="G79" s="400"/>
    </row>
    <row r="80" spans="1:7" s="170" customFormat="1" ht="29.25" customHeight="1">
      <c r="A80" s="417" t="s">
        <v>434</v>
      </c>
      <c r="B80" s="418"/>
      <c r="C80" s="419" t="s">
        <v>435</v>
      </c>
      <c r="D80" s="398" t="s">
        <v>19</v>
      </c>
      <c r="E80" s="393">
        <f>'Entrate Gestionale'!D205</f>
        <v>0</v>
      </c>
      <c r="F80" s="393">
        <f>'Entrate Gestionale'!E205</f>
        <v>0</v>
      </c>
      <c r="G80" s="394">
        <f>'Entrate Gestionale'!F205</f>
        <v>0</v>
      </c>
    </row>
    <row r="81" spans="1:7" s="170" customFormat="1" ht="13.5">
      <c r="A81" s="417"/>
      <c r="B81" s="418"/>
      <c r="C81" s="397"/>
      <c r="D81" s="398" t="s">
        <v>20</v>
      </c>
      <c r="E81" s="393">
        <f>'Entrate Gestionale'!D206</f>
        <v>0</v>
      </c>
      <c r="F81" s="420"/>
      <c r="G81" s="421"/>
    </row>
    <row r="82" spans="1:7" ht="13.5">
      <c r="A82" s="417"/>
      <c r="B82" s="418"/>
      <c r="C82" s="419"/>
      <c r="D82" s="397"/>
      <c r="E82" s="440"/>
      <c r="F82" s="440"/>
      <c r="G82" s="441"/>
    </row>
    <row r="83" spans="1:7" ht="26.25" customHeight="1">
      <c r="A83" s="611" t="s">
        <v>436</v>
      </c>
      <c r="B83" s="611"/>
      <c r="C83" s="448" t="s">
        <v>116</v>
      </c>
      <c r="D83" s="430" t="s">
        <v>19</v>
      </c>
      <c r="E83" s="449">
        <f>E80</f>
        <v>0</v>
      </c>
      <c r="F83" s="449">
        <f>F80</f>
        <v>0</v>
      </c>
      <c r="G83" s="450">
        <f>G80</f>
        <v>0</v>
      </c>
    </row>
    <row r="84" spans="1:7" ht="15" customHeight="1">
      <c r="A84" s="605"/>
      <c r="B84" s="605"/>
      <c r="C84" s="459"/>
      <c r="D84" s="436" t="s">
        <v>20</v>
      </c>
      <c r="E84" s="438">
        <f>E81</f>
        <v>0</v>
      </c>
      <c r="F84" s="438"/>
      <c r="G84" s="439"/>
    </row>
    <row r="85" spans="1:7" ht="13.5">
      <c r="A85" s="460"/>
      <c r="B85" s="461"/>
      <c r="C85" s="397"/>
      <c r="D85" s="397"/>
      <c r="E85" s="440"/>
      <c r="F85" s="440"/>
      <c r="G85" s="441"/>
    </row>
    <row r="86" spans="1:7" ht="13.5">
      <c r="A86" s="462"/>
      <c r="B86" s="463"/>
      <c r="C86" s="444"/>
      <c r="D86" s="444"/>
      <c r="E86" s="414"/>
      <c r="F86" s="414"/>
      <c r="G86" s="415"/>
    </row>
    <row r="87" spans="1:7" ht="15.75" customHeight="1">
      <c r="A87" s="602" t="s">
        <v>437</v>
      </c>
      <c r="B87" s="602"/>
      <c r="C87" s="412" t="s">
        <v>438</v>
      </c>
      <c r="D87" s="444"/>
      <c r="E87" s="414"/>
      <c r="F87" s="414"/>
      <c r="G87" s="415"/>
    </row>
    <row r="88" spans="1:7" ht="13.5">
      <c r="A88" s="417"/>
      <c r="B88" s="418"/>
      <c r="C88" s="419"/>
      <c r="D88" s="397"/>
      <c r="E88" s="440"/>
      <c r="F88" s="440"/>
      <c r="G88" s="441"/>
    </row>
    <row r="89" spans="1:7" ht="13.5">
      <c r="A89" s="417" t="s">
        <v>439</v>
      </c>
      <c r="B89" s="418"/>
      <c r="C89" s="419" t="s">
        <v>440</v>
      </c>
      <c r="D89" s="398" t="s">
        <v>19</v>
      </c>
      <c r="E89" s="420">
        <f>'Entrate Gestionale'!D215+'Entrate Gestionale'!D220+'Entrate Gestionale'!D223+'Entrate Gestionale'!D230+'Entrate Gestionale'!D235+'Entrate Gestionale'!D239+'Entrate Gestionale'!D244+'Entrate Gestionale'!D250</f>
        <v>0</v>
      </c>
      <c r="F89" s="420">
        <f>'Entrate Gestionale'!E215+'Entrate Gestionale'!E220+'Entrate Gestionale'!E223+'Entrate Gestionale'!E230+'Entrate Gestionale'!E235+'Entrate Gestionale'!E239+'Entrate Gestionale'!E244+'Entrate Gestionale'!E250</f>
        <v>0</v>
      </c>
      <c r="G89" s="421">
        <f>'Entrate Gestionale'!F215+'Entrate Gestionale'!F220+'Entrate Gestionale'!F223+'Entrate Gestionale'!F230+'Entrate Gestionale'!F235+'Entrate Gestionale'!F239+'Entrate Gestionale'!F244+'Entrate Gestionale'!F250</f>
        <v>0</v>
      </c>
    </row>
    <row r="90" spans="1:7" ht="13.5">
      <c r="A90" s="417"/>
      <c r="B90" s="418"/>
      <c r="C90" s="397"/>
      <c r="D90" s="398" t="s">
        <v>20</v>
      </c>
      <c r="E90" s="420">
        <f>'Entrate Gestionale'!D216+'Entrate Gestionale'!D221+'Entrate Gestionale'!D224+'Entrate Gestionale'!D231+'Entrate Gestionale'!D236+'Entrate Gestionale'!D240+'Entrate Gestionale'!D245+'Entrate Gestionale'!D251</f>
        <v>0</v>
      </c>
      <c r="F90" s="420"/>
      <c r="G90" s="421"/>
    </row>
    <row r="91" spans="1:7" ht="13.5">
      <c r="A91" s="417"/>
      <c r="B91" s="418"/>
      <c r="C91" s="397"/>
      <c r="D91" s="398"/>
      <c r="E91" s="406"/>
      <c r="F91" s="406"/>
      <c r="G91" s="400"/>
    </row>
    <row r="92" spans="1:7" ht="13.5">
      <c r="A92" s="417" t="s">
        <v>441</v>
      </c>
      <c r="B92" s="418"/>
      <c r="C92" s="419" t="s">
        <v>442</v>
      </c>
      <c r="D92" s="398" t="s">
        <v>19</v>
      </c>
      <c r="E92" s="420">
        <f>'Entrate Gestionale'!D254+'Entrate Gestionale'!D257+'Entrate Gestionale'!D261+'Entrate Gestionale'!D266+'Entrate Gestionale'!D270</f>
        <v>0</v>
      </c>
      <c r="F92" s="420">
        <f>'Entrate Gestionale'!E254+'Entrate Gestionale'!E257+'Entrate Gestionale'!E261+'Entrate Gestionale'!E266+'Entrate Gestionale'!E270</f>
        <v>0</v>
      </c>
      <c r="G92" s="421">
        <f>'Entrate Gestionale'!F254+'Entrate Gestionale'!F257+'Entrate Gestionale'!F261+'Entrate Gestionale'!F266+'Entrate Gestionale'!F270</f>
        <v>0</v>
      </c>
    </row>
    <row r="93" spans="1:7" ht="13.5">
      <c r="A93" s="417"/>
      <c r="B93" s="418"/>
      <c r="C93" s="397"/>
      <c r="D93" s="398" t="s">
        <v>20</v>
      </c>
      <c r="E93" s="420">
        <f>'Entrate Gestionale'!D255+'Entrate Gestionale'!D258+'Entrate Gestionale'!D262+'Entrate Gestionale'!D267+'Entrate Gestionale'!D271</f>
        <v>0</v>
      </c>
      <c r="F93" s="420"/>
      <c r="G93" s="421"/>
    </row>
    <row r="94" spans="1:7" ht="13.5">
      <c r="A94" s="422"/>
      <c r="B94" s="423"/>
      <c r="C94" s="424"/>
      <c r="D94" s="397"/>
      <c r="E94" s="425"/>
      <c r="F94" s="425"/>
      <c r="G94" s="426"/>
    </row>
    <row r="95" spans="1:7" ht="26.25" customHeight="1">
      <c r="A95" s="614" t="s">
        <v>443</v>
      </c>
      <c r="B95" s="614"/>
      <c r="C95" s="429" t="s">
        <v>438</v>
      </c>
      <c r="D95" s="430" t="s">
        <v>19</v>
      </c>
      <c r="E95" s="434">
        <f>E89+E92</f>
        <v>0</v>
      </c>
      <c r="F95" s="434">
        <f>F89+F92</f>
        <v>0</v>
      </c>
      <c r="G95" s="435">
        <f>G89+G92</f>
        <v>0</v>
      </c>
    </row>
    <row r="96" spans="1:7" ht="15" customHeight="1">
      <c r="A96" s="605"/>
      <c r="B96" s="605"/>
      <c r="C96" s="459"/>
      <c r="D96" s="436" t="s">
        <v>20</v>
      </c>
      <c r="E96" s="438">
        <f>E90+E93</f>
        <v>0</v>
      </c>
      <c r="F96" s="438"/>
      <c r="G96" s="439"/>
    </row>
    <row r="97" spans="1:7" ht="13.5">
      <c r="A97" s="464"/>
      <c r="B97" s="465"/>
      <c r="C97" s="466"/>
      <c r="D97" s="467"/>
      <c r="E97" s="468"/>
      <c r="F97" s="468"/>
      <c r="G97" s="469"/>
    </row>
    <row r="98" spans="1:7" ht="15" customHeight="1">
      <c r="A98" s="615" t="s">
        <v>444</v>
      </c>
      <c r="B98" s="615"/>
      <c r="C98" s="458"/>
      <c r="D98" s="419" t="s">
        <v>19</v>
      </c>
      <c r="E98" s="470">
        <f>E42+E57+E73+E83+E95</f>
        <v>0</v>
      </c>
      <c r="F98" s="470">
        <f>F42+F57+F73+F83+F95</f>
        <v>0</v>
      </c>
      <c r="G98" s="471">
        <f>G42+G57+G73+G83+G95</f>
        <v>0</v>
      </c>
    </row>
    <row r="99" spans="1:7" ht="15.75" customHeight="1">
      <c r="A99" s="612"/>
      <c r="B99" s="612"/>
      <c r="C99" s="412"/>
      <c r="D99" s="413" t="s">
        <v>20</v>
      </c>
      <c r="E99" s="472">
        <f>E43+E58+E74+E84+E96</f>
        <v>0</v>
      </c>
      <c r="F99" s="473"/>
      <c r="G99" s="474"/>
    </row>
    <row r="100" spans="1:7" ht="13.5">
      <c r="A100" s="464"/>
      <c r="B100" s="465"/>
      <c r="C100" s="466"/>
      <c r="D100" s="467"/>
      <c r="E100" s="468"/>
      <c r="F100" s="468"/>
      <c r="G100" s="469"/>
    </row>
    <row r="101" spans="1:7" ht="13.5">
      <c r="A101" s="475" t="s">
        <v>152</v>
      </c>
      <c r="B101" s="418"/>
      <c r="C101" s="476"/>
      <c r="D101" s="419" t="s">
        <v>19</v>
      </c>
      <c r="E101" s="470">
        <f>+E13+E15+E17+E98</f>
        <v>0</v>
      </c>
      <c r="F101" s="470">
        <f>+F13+F15+F17+F98</f>
        <v>0</v>
      </c>
      <c r="G101" s="469">
        <f>+G13+G15+G17+G98</f>
        <v>0</v>
      </c>
    </row>
    <row r="102" spans="1:7" ht="15.75" customHeight="1">
      <c r="A102" s="612"/>
      <c r="B102" s="612"/>
      <c r="C102" s="412"/>
      <c r="D102" s="413" t="s">
        <v>20</v>
      </c>
      <c r="E102" s="472">
        <f>+E22+E99</f>
        <v>0</v>
      </c>
      <c r="F102" s="473"/>
      <c r="G102" s="474"/>
    </row>
    <row r="103" spans="1:7" ht="72" customHeight="1">
      <c r="A103" s="613"/>
      <c r="B103" s="613"/>
      <c r="C103" s="613"/>
      <c r="D103" s="613"/>
      <c r="E103" s="613"/>
      <c r="F103" s="613"/>
      <c r="G103" s="613"/>
    </row>
    <row r="104" ht="60.75" customHeight="1"/>
    <row r="105" ht="30" customHeight="1"/>
  </sheetData>
  <sheetProtection selectLockedCells="1" selectUnlockedCells="1"/>
  <mergeCells count="30">
    <mergeCell ref="A102:B102"/>
    <mergeCell ref="A103:G103"/>
    <mergeCell ref="A95:B95"/>
    <mergeCell ref="A96:B96"/>
    <mergeCell ref="A98:B98"/>
    <mergeCell ref="A99:B99"/>
    <mergeCell ref="A77:B77"/>
    <mergeCell ref="A83:B83"/>
    <mergeCell ref="A84:B84"/>
    <mergeCell ref="A87:B87"/>
    <mergeCell ref="A61:B61"/>
    <mergeCell ref="A63:B63"/>
    <mergeCell ref="A73:B73"/>
    <mergeCell ref="A74:B74"/>
    <mergeCell ref="A43:B43"/>
    <mergeCell ref="A46:B46"/>
    <mergeCell ref="A57:B57"/>
    <mergeCell ref="A58:B58"/>
    <mergeCell ref="F8:F9"/>
    <mergeCell ref="G8:G9"/>
    <mergeCell ref="A24:B24"/>
    <mergeCell ref="A42:B42"/>
    <mergeCell ref="A6:B9"/>
    <mergeCell ref="C6:C9"/>
    <mergeCell ref="D6:D9"/>
    <mergeCell ref="E8:E9"/>
    <mergeCell ref="A1:G1"/>
    <mergeCell ref="A2:G2"/>
    <mergeCell ref="A4:G4"/>
    <mergeCell ref="A5:G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"/>
  <sheetViews>
    <sheetView workbookViewId="0" topLeftCell="A1">
      <selection activeCell="M12" sqref="M12"/>
    </sheetView>
  </sheetViews>
  <sheetFormatPr defaultColWidth="9.140625" defaultRowHeight="12.75"/>
  <cols>
    <col min="1" max="1" width="7.57421875" style="477" customWidth="1"/>
    <col min="2" max="2" width="15.28125" style="365" customWidth="1"/>
    <col min="3" max="3" width="5.28125" style="366" customWidth="1"/>
    <col min="4" max="4" width="45.8515625" style="165" customWidth="1"/>
    <col min="5" max="5" width="26.8515625" style="166" customWidth="1"/>
    <col min="6" max="6" width="15.00390625" style="478" customWidth="1"/>
    <col min="7" max="7" width="13.28125" style="170" customWidth="1"/>
    <col min="8" max="8" width="13.00390625" style="479" customWidth="1"/>
    <col min="9" max="9" width="9.140625" style="170" customWidth="1"/>
    <col min="10" max="10" width="11.57421875" style="170" customWidth="1"/>
    <col min="11" max="255" width="9.140625" style="170" customWidth="1"/>
  </cols>
  <sheetData>
    <row r="1" spans="1:8" ht="21" customHeight="1">
      <c r="A1" s="616"/>
      <c r="B1" s="616"/>
      <c r="C1" s="616"/>
      <c r="D1" s="616"/>
      <c r="E1" s="616"/>
      <c r="F1" s="616"/>
      <c r="G1" s="616"/>
      <c r="H1" s="616"/>
    </row>
    <row r="3" spans="1:8" ht="21" customHeight="1">
      <c r="A3" s="593" t="s">
        <v>496</v>
      </c>
      <c r="B3" s="593"/>
      <c r="C3" s="593"/>
      <c r="D3" s="593"/>
      <c r="E3" s="593"/>
      <c r="F3" s="593"/>
      <c r="G3" s="593"/>
      <c r="H3" s="593"/>
    </row>
    <row r="4" spans="1:8" ht="21" customHeight="1">
      <c r="A4" s="593" t="s">
        <v>154</v>
      </c>
      <c r="B4" s="593"/>
      <c r="C4" s="593"/>
      <c r="D4" s="593"/>
      <c r="E4" s="593"/>
      <c r="F4" s="593"/>
      <c r="G4" s="593"/>
      <c r="H4" s="593"/>
    </row>
    <row r="6" spans="1:8" ht="13.5" customHeight="1">
      <c r="A6" s="594" t="s">
        <v>155</v>
      </c>
      <c r="B6" s="594"/>
      <c r="C6" s="594"/>
      <c r="D6" s="594" t="s">
        <v>156</v>
      </c>
      <c r="E6" s="617"/>
      <c r="F6" s="618"/>
      <c r="G6" s="618"/>
      <c r="H6" s="618"/>
    </row>
    <row r="7" spans="1:8" ht="14.25" customHeight="1">
      <c r="A7" s="594"/>
      <c r="B7" s="594"/>
      <c r="C7" s="594"/>
      <c r="D7" s="594"/>
      <c r="E7" s="617"/>
      <c r="F7" s="619"/>
      <c r="G7" s="619"/>
      <c r="H7" s="619"/>
    </row>
    <row r="8" spans="1:8" ht="12.75" customHeight="1">
      <c r="A8" s="594"/>
      <c r="B8" s="594"/>
      <c r="C8" s="594"/>
      <c r="D8" s="594"/>
      <c r="E8" s="617"/>
      <c r="F8" s="594" t="s">
        <v>497</v>
      </c>
      <c r="G8" s="601" t="s">
        <v>493</v>
      </c>
      <c r="H8" s="601" t="s">
        <v>498</v>
      </c>
    </row>
    <row r="9" spans="1:8" ht="47.25" customHeight="1">
      <c r="A9" s="594"/>
      <c r="B9" s="594"/>
      <c r="C9" s="594"/>
      <c r="D9" s="594"/>
      <c r="E9" s="617"/>
      <c r="F9" s="594"/>
      <c r="G9" s="601"/>
      <c r="H9" s="601"/>
    </row>
    <row r="10" spans="1:8" ht="13.5">
      <c r="A10" s="480"/>
      <c r="B10" s="172"/>
      <c r="C10" s="196"/>
      <c r="D10" s="172"/>
      <c r="E10" s="172"/>
      <c r="F10" s="481"/>
      <c r="G10" s="482"/>
      <c r="H10" s="483"/>
    </row>
    <row r="11" spans="1:9" ht="13.5">
      <c r="A11" s="480"/>
      <c r="B11" s="172"/>
      <c r="C11" s="196"/>
      <c r="D11" s="174" t="s">
        <v>445</v>
      </c>
      <c r="E11" s="172"/>
      <c r="F11" s="167">
        <v>0</v>
      </c>
      <c r="G11" s="167">
        <v>0</v>
      </c>
      <c r="H11" s="167">
        <v>0</v>
      </c>
      <c r="I11" s="484"/>
    </row>
    <row r="12" spans="1:8" ht="13.5">
      <c r="A12" s="485"/>
      <c r="B12" s="178"/>
      <c r="C12" s="486"/>
      <c r="D12" s="178"/>
      <c r="E12" s="178"/>
      <c r="F12" s="487"/>
      <c r="G12" s="488"/>
      <c r="H12" s="489"/>
    </row>
    <row r="13" spans="1:8" ht="27.75" customHeight="1">
      <c r="A13" s="620" t="s">
        <v>446</v>
      </c>
      <c r="B13" s="620"/>
      <c r="C13" s="490" t="s">
        <v>447</v>
      </c>
      <c r="D13" s="491" t="s">
        <v>448</v>
      </c>
      <c r="E13" s="178"/>
      <c r="F13" s="492"/>
      <c r="G13" s="493"/>
      <c r="H13" s="494"/>
    </row>
    <row r="14" spans="1:8" ht="13.5">
      <c r="A14" s="495"/>
      <c r="B14" s="496"/>
      <c r="C14" s="496"/>
      <c r="D14" s="497"/>
      <c r="E14" s="498"/>
      <c r="F14" s="499"/>
      <c r="G14" s="304"/>
      <c r="H14" s="500"/>
    </row>
    <row r="15" spans="1:8" ht="13.5">
      <c r="A15" s="501" t="s">
        <v>449</v>
      </c>
      <c r="B15" s="498" t="s">
        <v>450</v>
      </c>
      <c r="C15" s="496" t="s">
        <v>447</v>
      </c>
      <c r="D15" s="497" t="s">
        <v>451</v>
      </c>
      <c r="E15" s="365"/>
      <c r="F15" s="499"/>
      <c r="G15" s="304"/>
      <c r="H15" s="502"/>
    </row>
    <row r="16" spans="1:8" ht="13.5">
      <c r="A16" s="503"/>
      <c r="B16" s="166" t="s">
        <v>452</v>
      </c>
      <c r="C16" s="496"/>
      <c r="D16" s="165" t="s">
        <v>453</v>
      </c>
      <c r="E16" s="504" t="s">
        <v>19</v>
      </c>
      <c r="F16" s="420">
        <f>'Uscite Gestionale'!D37</f>
        <v>0</v>
      </c>
      <c r="G16" s="420">
        <f>'Uscite Gestionale'!E37</f>
        <v>0</v>
      </c>
      <c r="H16" s="421">
        <f>'Uscite Gestionale'!F37</f>
        <v>0</v>
      </c>
    </row>
    <row r="17" spans="1:8" ht="13.5">
      <c r="A17" s="503"/>
      <c r="B17" s="496"/>
      <c r="C17" s="496"/>
      <c r="E17" s="505" t="s">
        <v>178</v>
      </c>
      <c r="F17" s="506">
        <v>0</v>
      </c>
      <c r="G17" s="506">
        <v>0</v>
      </c>
      <c r="H17" s="507">
        <v>0</v>
      </c>
    </row>
    <row r="18" spans="1:8" ht="13.5">
      <c r="A18" s="503"/>
      <c r="B18" s="496"/>
      <c r="C18" s="496"/>
      <c r="E18" s="505" t="s">
        <v>179</v>
      </c>
      <c r="F18" s="508">
        <v>0</v>
      </c>
      <c r="G18" s="508">
        <v>0</v>
      </c>
      <c r="H18" s="509">
        <v>0</v>
      </c>
    </row>
    <row r="19" spans="1:8" ht="13.5">
      <c r="A19" s="503"/>
      <c r="B19" s="496"/>
      <c r="C19" s="496"/>
      <c r="E19" s="504" t="s">
        <v>20</v>
      </c>
      <c r="F19" s="420">
        <f>'Uscite Gestionale'!D40</f>
        <v>0</v>
      </c>
      <c r="G19" s="510"/>
      <c r="H19" s="511"/>
    </row>
    <row r="20" spans="1:8" ht="13.5">
      <c r="A20" s="503"/>
      <c r="B20" s="496"/>
      <c r="C20" s="496"/>
      <c r="E20" s="504"/>
      <c r="F20" s="393"/>
      <c r="G20" s="512"/>
      <c r="H20" s="394"/>
    </row>
    <row r="21" spans="1:8" ht="13.5">
      <c r="A21" s="503"/>
      <c r="B21" s="496"/>
      <c r="C21" s="496"/>
      <c r="E21" s="365"/>
      <c r="F21" s="499"/>
      <c r="G21" s="304"/>
      <c r="H21" s="513"/>
    </row>
    <row r="22" spans="1:8" s="497" customFormat="1" ht="27">
      <c r="A22" s="514"/>
      <c r="B22" s="497" t="s">
        <v>454</v>
      </c>
      <c r="C22" s="496" t="s">
        <v>447</v>
      </c>
      <c r="D22" s="497" t="s">
        <v>451</v>
      </c>
      <c r="E22" s="497" t="s">
        <v>19</v>
      </c>
      <c r="F22" s="515">
        <f aca="true" t="shared" si="0" ref="F22:H23">F16</f>
        <v>0</v>
      </c>
      <c r="G22" s="515">
        <f t="shared" si="0"/>
        <v>0</v>
      </c>
      <c r="H22" s="516">
        <f t="shared" si="0"/>
        <v>0</v>
      </c>
    </row>
    <row r="23" spans="1:8" s="497" customFormat="1" ht="13.5">
      <c r="A23" s="514"/>
      <c r="C23" s="496"/>
      <c r="E23" s="517" t="s">
        <v>178</v>
      </c>
      <c r="F23" s="518">
        <f t="shared" si="0"/>
        <v>0</v>
      </c>
      <c r="G23" s="518">
        <f t="shared" si="0"/>
        <v>0</v>
      </c>
      <c r="H23" s="519">
        <f t="shared" si="0"/>
        <v>0</v>
      </c>
    </row>
    <row r="24" spans="1:8" s="497" customFormat="1" ht="27">
      <c r="A24" s="514"/>
      <c r="C24" s="496"/>
      <c r="E24" s="517" t="s">
        <v>179</v>
      </c>
      <c r="F24" s="518">
        <f>+F18</f>
        <v>0</v>
      </c>
      <c r="G24" s="518">
        <f>+G18</f>
        <v>0</v>
      </c>
      <c r="H24" s="519">
        <f>+H18</f>
        <v>0</v>
      </c>
    </row>
    <row r="25" spans="1:8" s="497" customFormat="1" ht="13.5">
      <c r="A25" s="514"/>
      <c r="C25" s="496"/>
      <c r="E25" s="497" t="s">
        <v>20</v>
      </c>
      <c r="F25" s="515">
        <f>F19</f>
        <v>0</v>
      </c>
      <c r="G25" s="515"/>
      <c r="H25" s="513"/>
    </row>
    <row r="26" spans="1:8" s="497" customFormat="1" ht="13.5">
      <c r="A26" s="514"/>
      <c r="C26" s="496"/>
      <c r="F26" s="515"/>
      <c r="G26" s="515"/>
      <c r="H26" s="513"/>
    </row>
    <row r="27" spans="1:8" ht="27.75" customHeight="1">
      <c r="A27" s="520" t="s">
        <v>455</v>
      </c>
      <c r="B27" s="521" t="s">
        <v>450</v>
      </c>
      <c r="C27" s="496" t="s">
        <v>456</v>
      </c>
      <c r="D27" s="497" t="s">
        <v>457</v>
      </c>
      <c r="E27" s="365"/>
      <c r="F27" s="499"/>
      <c r="G27" s="304"/>
      <c r="H27" s="513"/>
    </row>
    <row r="28" spans="1:8" s="166" customFormat="1" ht="13.5">
      <c r="A28" s="503"/>
      <c r="B28" s="166" t="s">
        <v>452</v>
      </c>
      <c r="C28" s="496"/>
      <c r="D28" s="165" t="s">
        <v>453</v>
      </c>
      <c r="E28" s="504" t="s">
        <v>19</v>
      </c>
      <c r="F28" s="420">
        <f>'Uscite Gestionale'!D64</f>
        <v>0</v>
      </c>
      <c r="G28" s="420">
        <f>'Uscite Gestionale'!E64</f>
        <v>0</v>
      </c>
      <c r="H28" s="421">
        <f>'Uscite Gestionale'!F64</f>
        <v>0</v>
      </c>
    </row>
    <row r="29" spans="1:8" s="166" customFormat="1" ht="13.5">
      <c r="A29" s="503"/>
      <c r="B29" s="496"/>
      <c r="C29" s="496"/>
      <c r="D29" s="165"/>
      <c r="E29" s="505" t="s">
        <v>178</v>
      </c>
      <c r="F29" s="506">
        <v>0</v>
      </c>
      <c r="G29" s="506">
        <v>0</v>
      </c>
      <c r="H29" s="507">
        <v>0</v>
      </c>
    </row>
    <row r="30" spans="1:8" s="166" customFormat="1" ht="13.5">
      <c r="A30" s="503"/>
      <c r="B30" s="496"/>
      <c r="C30" s="496"/>
      <c r="D30" s="165"/>
      <c r="E30" s="505" t="s">
        <v>179</v>
      </c>
      <c r="F30" s="508">
        <v>0</v>
      </c>
      <c r="G30" s="508">
        <v>0</v>
      </c>
      <c r="H30" s="509">
        <v>0</v>
      </c>
    </row>
    <row r="31" spans="1:8" s="166" customFormat="1" ht="13.5">
      <c r="A31" s="503"/>
      <c r="B31" s="496"/>
      <c r="C31" s="496"/>
      <c r="D31" s="165"/>
      <c r="E31" s="504" t="s">
        <v>20</v>
      </c>
      <c r="F31" s="420">
        <f>'Uscite Gestionale'!D67</f>
        <v>0</v>
      </c>
      <c r="G31" s="510"/>
      <c r="H31" s="511"/>
    </row>
    <row r="32" spans="1:8" s="166" customFormat="1" ht="13.5">
      <c r="A32" s="503"/>
      <c r="B32" s="496"/>
      <c r="C32" s="496"/>
      <c r="D32" s="165"/>
      <c r="E32" s="504"/>
      <c r="F32" s="393"/>
      <c r="G32" s="512"/>
      <c r="H32" s="394"/>
    </row>
    <row r="33" spans="1:8" s="166" customFormat="1" ht="13.5">
      <c r="A33" s="503"/>
      <c r="B33" s="496"/>
      <c r="C33" s="496"/>
      <c r="D33" s="165"/>
      <c r="E33" s="365"/>
      <c r="F33" s="522"/>
      <c r="G33" s="522"/>
      <c r="H33" s="523"/>
    </row>
    <row r="34" spans="1:8" s="497" customFormat="1" ht="27">
      <c r="A34" s="514"/>
      <c r="B34" s="497" t="s">
        <v>454</v>
      </c>
      <c r="C34" s="496" t="s">
        <v>456</v>
      </c>
      <c r="D34" s="497" t="s">
        <v>458</v>
      </c>
      <c r="E34" s="497" t="s">
        <v>19</v>
      </c>
      <c r="F34" s="515">
        <f aca="true" t="shared" si="1" ref="F34:H36">F28</f>
        <v>0</v>
      </c>
      <c r="G34" s="515">
        <f t="shared" si="1"/>
        <v>0</v>
      </c>
      <c r="H34" s="516">
        <f t="shared" si="1"/>
        <v>0</v>
      </c>
    </row>
    <row r="35" spans="1:8" s="497" customFormat="1" ht="13.5">
      <c r="A35" s="514"/>
      <c r="C35" s="496"/>
      <c r="E35" s="517" t="s">
        <v>178</v>
      </c>
      <c r="F35" s="518">
        <f t="shared" si="1"/>
        <v>0</v>
      </c>
      <c r="G35" s="518">
        <f t="shared" si="1"/>
        <v>0</v>
      </c>
      <c r="H35" s="519">
        <f t="shared" si="1"/>
        <v>0</v>
      </c>
    </row>
    <row r="36" spans="1:8" s="497" customFormat="1" ht="27">
      <c r="A36" s="514"/>
      <c r="C36" s="496"/>
      <c r="E36" s="517" t="s">
        <v>179</v>
      </c>
      <c r="F36" s="518">
        <f t="shared" si="1"/>
        <v>0</v>
      </c>
      <c r="G36" s="518">
        <f t="shared" si="1"/>
        <v>0</v>
      </c>
      <c r="H36" s="519">
        <f t="shared" si="1"/>
        <v>0</v>
      </c>
    </row>
    <row r="37" spans="1:8" s="497" customFormat="1" ht="13.5">
      <c r="A37" s="514"/>
      <c r="C37" s="496"/>
      <c r="E37" s="497" t="s">
        <v>20</v>
      </c>
      <c r="F37" s="515">
        <f>F31</f>
        <v>0</v>
      </c>
      <c r="G37" s="515"/>
      <c r="H37" s="524"/>
    </row>
    <row r="38" spans="1:8" s="497" customFormat="1" ht="13.5">
      <c r="A38" s="514"/>
      <c r="C38" s="496"/>
      <c r="F38" s="515"/>
      <c r="G38" s="515"/>
      <c r="H38" s="524"/>
    </row>
    <row r="39" spans="1:8" s="166" customFormat="1" ht="13.5">
      <c r="A39" s="501" t="s">
        <v>459</v>
      </c>
      <c r="B39" s="498" t="s">
        <v>450</v>
      </c>
      <c r="C39" s="496" t="s">
        <v>460</v>
      </c>
      <c r="D39" s="497" t="s">
        <v>461</v>
      </c>
      <c r="E39" s="365"/>
      <c r="F39" s="499"/>
      <c r="G39" s="304"/>
      <c r="H39" s="513"/>
    </row>
    <row r="40" spans="1:8" s="166" customFormat="1" ht="13.5">
      <c r="A40" s="503"/>
      <c r="B40" s="166" t="s">
        <v>452</v>
      </c>
      <c r="C40" s="496"/>
      <c r="D40" s="165" t="s">
        <v>453</v>
      </c>
      <c r="E40" s="504" t="s">
        <v>19</v>
      </c>
      <c r="F40" s="420">
        <f>'Uscite Gestionale'!D89</f>
        <v>0</v>
      </c>
      <c r="G40" s="420">
        <f>'Uscite Gestionale'!E89</f>
        <v>0</v>
      </c>
      <c r="H40" s="421">
        <f>'Uscite Gestionale'!F89</f>
        <v>0</v>
      </c>
    </row>
    <row r="41" spans="1:8" s="166" customFormat="1" ht="13.5">
      <c r="A41" s="503"/>
      <c r="B41" s="496"/>
      <c r="C41" s="496"/>
      <c r="D41" s="165"/>
      <c r="E41" s="505" t="s">
        <v>178</v>
      </c>
      <c r="F41" s="506">
        <v>0</v>
      </c>
      <c r="G41" s="506">
        <v>0</v>
      </c>
      <c r="H41" s="507">
        <v>0</v>
      </c>
    </row>
    <row r="42" spans="1:8" s="166" customFormat="1" ht="13.5">
      <c r="A42" s="503"/>
      <c r="B42" s="496"/>
      <c r="C42" s="496"/>
      <c r="D42" s="165"/>
      <c r="E42" s="505" t="s">
        <v>179</v>
      </c>
      <c r="F42" s="508">
        <v>0</v>
      </c>
      <c r="G42" s="508">
        <v>0</v>
      </c>
      <c r="H42" s="509">
        <v>0</v>
      </c>
    </row>
    <row r="43" spans="1:8" s="166" customFormat="1" ht="13.5">
      <c r="A43" s="503"/>
      <c r="B43" s="496"/>
      <c r="C43" s="496"/>
      <c r="D43" s="165"/>
      <c r="E43" s="504" t="s">
        <v>20</v>
      </c>
      <c r="F43" s="420">
        <f>'Uscite Gestionale'!D92</f>
        <v>0</v>
      </c>
      <c r="G43" s="510"/>
      <c r="H43" s="511"/>
    </row>
    <row r="44" spans="1:8" s="166" customFormat="1" ht="13.5">
      <c r="A44" s="503"/>
      <c r="B44" s="496"/>
      <c r="C44" s="496"/>
      <c r="D44" s="165"/>
      <c r="E44" s="504"/>
      <c r="F44" s="393"/>
      <c r="G44" s="512"/>
      <c r="H44" s="394"/>
    </row>
    <row r="45" spans="1:8" s="166" customFormat="1" ht="13.5">
      <c r="A45" s="503"/>
      <c r="B45" s="496"/>
      <c r="C45" s="496"/>
      <c r="D45" s="165"/>
      <c r="E45" s="365"/>
      <c r="F45" s="481"/>
      <c r="G45" s="482"/>
      <c r="H45" s="525"/>
    </row>
    <row r="46" spans="1:8" s="497" customFormat="1" ht="27">
      <c r="A46" s="514"/>
      <c r="B46" s="497" t="s">
        <v>454</v>
      </c>
      <c r="C46" s="496" t="s">
        <v>460</v>
      </c>
      <c r="D46" s="497" t="s">
        <v>461</v>
      </c>
      <c r="E46" s="497" t="s">
        <v>19</v>
      </c>
      <c r="F46" s="515">
        <f aca="true" t="shared" si="2" ref="F46:H48">F40</f>
        <v>0</v>
      </c>
      <c r="G46" s="515">
        <f t="shared" si="2"/>
        <v>0</v>
      </c>
      <c r="H46" s="516">
        <f t="shared" si="2"/>
        <v>0</v>
      </c>
    </row>
    <row r="47" spans="1:8" s="497" customFormat="1" ht="13.5">
      <c r="A47" s="514"/>
      <c r="C47" s="496"/>
      <c r="E47" s="517" t="s">
        <v>178</v>
      </c>
      <c r="F47" s="518">
        <f t="shared" si="2"/>
        <v>0</v>
      </c>
      <c r="G47" s="518">
        <f t="shared" si="2"/>
        <v>0</v>
      </c>
      <c r="H47" s="519">
        <f t="shared" si="2"/>
        <v>0</v>
      </c>
    </row>
    <row r="48" spans="1:8" s="497" customFormat="1" ht="27">
      <c r="A48" s="514"/>
      <c r="C48" s="496"/>
      <c r="E48" s="517" t="s">
        <v>179</v>
      </c>
      <c r="F48" s="518">
        <f t="shared" si="2"/>
        <v>0</v>
      </c>
      <c r="G48" s="518">
        <f t="shared" si="2"/>
        <v>0</v>
      </c>
      <c r="H48" s="519">
        <f t="shared" si="2"/>
        <v>0</v>
      </c>
    </row>
    <row r="49" spans="1:8" s="497" customFormat="1" ht="13.5">
      <c r="A49" s="514"/>
      <c r="C49" s="496"/>
      <c r="E49" s="497" t="s">
        <v>20</v>
      </c>
      <c r="F49" s="515">
        <f>F43</f>
        <v>0</v>
      </c>
      <c r="G49" s="515"/>
      <c r="H49" s="513"/>
    </row>
    <row r="50" spans="1:8" s="166" customFormat="1" ht="13.5">
      <c r="A50" s="501"/>
      <c r="B50" s="498"/>
      <c r="C50" s="496"/>
      <c r="D50" s="497"/>
      <c r="E50" s="365"/>
      <c r="F50" s="481"/>
      <c r="G50" s="482"/>
      <c r="H50" s="525"/>
    </row>
    <row r="51" spans="1:8" ht="13.5">
      <c r="A51" s="501" t="s">
        <v>462</v>
      </c>
      <c r="B51" s="498" t="s">
        <v>450</v>
      </c>
      <c r="C51" s="496" t="s">
        <v>463</v>
      </c>
      <c r="D51" s="497" t="s">
        <v>464</v>
      </c>
      <c r="E51" s="365"/>
      <c r="F51" s="499"/>
      <c r="G51" s="304"/>
      <c r="H51" s="513"/>
    </row>
    <row r="52" spans="1:8" ht="13.5">
      <c r="A52" s="503"/>
      <c r="B52" s="166" t="s">
        <v>452</v>
      </c>
      <c r="C52" s="496"/>
      <c r="D52" s="165" t="s">
        <v>453</v>
      </c>
      <c r="E52" s="504" t="s">
        <v>19</v>
      </c>
      <c r="F52" s="420">
        <f>'Uscite Gestionale'!D161</f>
        <v>0</v>
      </c>
      <c r="G52" s="420">
        <f>'Uscite Gestionale'!E161</f>
        <v>0</v>
      </c>
      <c r="H52" s="421">
        <f>'Uscite Gestionale'!F161</f>
        <v>0</v>
      </c>
    </row>
    <row r="53" spans="1:8" ht="13.5">
      <c r="A53" s="503"/>
      <c r="B53" s="496"/>
      <c r="C53" s="496"/>
      <c r="E53" s="505" t="s">
        <v>178</v>
      </c>
      <c r="F53" s="506">
        <v>0</v>
      </c>
      <c r="G53" s="506">
        <v>0</v>
      </c>
      <c r="H53" s="507">
        <v>0</v>
      </c>
    </row>
    <row r="54" spans="1:8" ht="13.5">
      <c r="A54" s="503"/>
      <c r="B54" s="496"/>
      <c r="C54" s="496"/>
      <c r="E54" s="505" t="s">
        <v>179</v>
      </c>
      <c r="F54" s="508">
        <v>0</v>
      </c>
      <c r="G54" s="508">
        <v>0</v>
      </c>
      <c r="H54" s="509">
        <v>0</v>
      </c>
    </row>
    <row r="55" spans="1:8" ht="13.5">
      <c r="A55" s="503"/>
      <c r="B55" s="496"/>
      <c r="C55" s="496"/>
      <c r="E55" s="504" t="s">
        <v>20</v>
      </c>
      <c r="F55" s="420">
        <f>'Uscite Gestionale'!D164</f>
        <v>0</v>
      </c>
      <c r="G55" s="510"/>
      <c r="H55" s="511"/>
    </row>
    <row r="56" spans="1:8" ht="13.5">
      <c r="A56" s="503"/>
      <c r="B56" s="496"/>
      <c r="C56" s="496"/>
      <c r="E56" s="365"/>
      <c r="F56" s="481"/>
      <c r="G56" s="482"/>
      <c r="H56" s="525"/>
    </row>
    <row r="57" spans="1:8" ht="13.5">
      <c r="A57" s="503"/>
      <c r="B57" s="496"/>
      <c r="C57" s="496"/>
      <c r="E57" s="365"/>
      <c r="F57" s="481"/>
      <c r="G57" s="482"/>
      <c r="H57" s="525"/>
    </row>
    <row r="58" spans="1:8" s="497" customFormat="1" ht="27">
      <c r="A58" s="514"/>
      <c r="B58" s="497" t="s">
        <v>454</v>
      </c>
      <c r="C58" s="496" t="s">
        <v>463</v>
      </c>
      <c r="D58" s="497" t="s">
        <v>464</v>
      </c>
      <c r="E58" s="497" t="s">
        <v>19</v>
      </c>
      <c r="F58" s="515">
        <f>F52</f>
        <v>0</v>
      </c>
      <c r="G58" s="515">
        <f>G52</f>
        <v>0</v>
      </c>
      <c r="H58" s="516">
        <f>H52</f>
        <v>0</v>
      </c>
    </row>
    <row r="59" spans="1:8" s="497" customFormat="1" ht="13.5">
      <c r="A59" s="514"/>
      <c r="C59" s="496"/>
      <c r="E59" s="517" t="s">
        <v>178</v>
      </c>
      <c r="F59" s="518">
        <f aca="true" t="shared" si="3" ref="F59:H60">F47</f>
        <v>0</v>
      </c>
      <c r="G59" s="518">
        <f t="shared" si="3"/>
        <v>0</v>
      </c>
      <c r="H59" s="519">
        <f t="shared" si="3"/>
        <v>0</v>
      </c>
    </row>
    <row r="60" spans="1:8" s="497" customFormat="1" ht="27">
      <c r="A60" s="514"/>
      <c r="C60" s="496"/>
      <c r="E60" s="517" t="s">
        <v>179</v>
      </c>
      <c r="F60" s="518">
        <f t="shared" si="3"/>
        <v>0</v>
      </c>
      <c r="G60" s="518">
        <f t="shared" si="3"/>
        <v>0</v>
      </c>
      <c r="H60" s="519">
        <f t="shared" si="3"/>
        <v>0</v>
      </c>
    </row>
    <row r="61" spans="1:8" s="497" customFormat="1" ht="15.75" customHeight="1">
      <c r="A61" s="514"/>
      <c r="C61" s="496"/>
      <c r="E61" s="497" t="s">
        <v>20</v>
      </c>
      <c r="F61" s="515">
        <f>F55</f>
        <v>0</v>
      </c>
      <c r="G61" s="515"/>
      <c r="H61" s="513"/>
    </row>
    <row r="62" spans="1:8" s="497" customFormat="1" ht="13.5">
      <c r="A62" s="514"/>
      <c r="C62" s="496"/>
      <c r="F62" s="515"/>
      <c r="G62" s="515"/>
      <c r="H62" s="513"/>
    </row>
    <row r="63" spans="1:8" s="497" customFormat="1" ht="13.5">
      <c r="A63" s="514"/>
      <c r="C63" s="496"/>
      <c r="F63" s="515"/>
      <c r="G63" s="515"/>
      <c r="H63" s="513"/>
    </row>
    <row r="64" spans="1:8" s="301" customFormat="1" ht="12.75" customHeight="1">
      <c r="A64" s="621"/>
      <c r="B64" s="621"/>
      <c r="C64" s="526"/>
      <c r="D64" s="527"/>
      <c r="E64" s="528"/>
      <c r="F64" s="529"/>
      <c r="G64" s="530"/>
      <c r="H64" s="531"/>
    </row>
    <row r="65" spans="1:8" s="301" customFormat="1" ht="12.75" customHeight="1">
      <c r="A65" s="622" t="s">
        <v>465</v>
      </c>
      <c r="B65" s="622"/>
      <c r="C65" s="622"/>
      <c r="D65" s="517" t="s">
        <v>448</v>
      </c>
      <c r="E65" s="521" t="s">
        <v>19</v>
      </c>
      <c r="F65" s="515">
        <f aca="true" t="shared" si="4" ref="F65:H67">+F22+F34+F46+F58</f>
        <v>0</v>
      </c>
      <c r="G65" s="515">
        <f t="shared" si="4"/>
        <v>0</v>
      </c>
      <c r="H65" s="516">
        <f t="shared" si="4"/>
        <v>0</v>
      </c>
    </row>
    <row r="66" spans="1:8" s="301" customFormat="1" ht="13.5">
      <c r="A66" s="503"/>
      <c r="B66" s="496"/>
      <c r="C66" s="496"/>
      <c r="D66" s="497"/>
      <c r="E66" s="517" t="s">
        <v>178</v>
      </c>
      <c r="F66" s="518">
        <f t="shared" si="4"/>
        <v>0</v>
      </c>
      <c r="G66" s="518">
        <f t="shared" si="4"/>
        <v>0</v>
      </c>
      <c r="H66" s="519">
        <f t="shared" si="4"/>
        <v>0</v>
      </c>
    </row>
    <row r="67" spans="1:8" s="301" customFormat="1" ht="13.5">
      <c r="A67" s="503"/>
      <c r="B67" s="496"/>
      <c r="C67" s="496"/>
      <c r="D67" s="497"/>
      <c r="E67" s="533" t="s">
        <v>179</v>
      </c>
      <c r="F67" s="518">
        <f t="shared" si="4"/>
        <v>0</v>
      </c>
      <c r="G67" s="518">
        <f t="shared" si="4"/>
        <v>0</v>
      </c>
      <c r="H67" s="519">
        <f t="shared" si="4"/>
        <v>0</v>
      </c>
    </row>
    <row r="68" spans="1:8" s="301" customFormat="1" ht="13.5">
      <c r="A68" s="503"/>
      <c r="B68" s="496"/>
      <c r="C68" s="496"/>
      <c r="D68" s="497"/>
      <c r="E68" s="521" t="s">
        <v>20</v>
      </c>
      <c r="F68" s="515">
        <f>+F25+F37+F49+F61</f>
        <v>0</v>
      </c>
      <c r="G68" s="515"/>
      <c r="H68" s="516"/>
    </row>
    <row r="69" spans="1:8" s="301" customFormat="1" ht="13.5">
      <c r="A69" s="534"/>
      <c r="B69" s="535"/>
      <c r="C69" s="535"/>
      <c r="D69" s="536"/>
      <c r="E69" s="537"/>
      <c r="F69" s="538"/>
      <c r="G69" s="538"/>
      <c r="H69" s="539"/>
    </row>
    <row r="70" spans="1:8" ht="13.5">
      <c r="A70" s="514"/>
      <c r="B70" s="497"/>
      <c r="C70" s="496"/>
      <c r="D70" s="497"/>
      <c r="E70" s="497"/>
      <c r="F70" s="515"/>
      <c r="G70" s="515"/>
      <c r="H70" s="524"/>
    </row>
    <row r="71" spans="1:8" ht="13.5">
      <c r="A71" s="503"/>
      <c r="B71" s="496"/>
      <c r="C71" s="496"/>
      <c r="F71" s="499"/>
      <c r="G71" s="304"/>
      <c r="H71" s="513"/>
    </row>
    <row r="72" spans="1:8" ht="20.25" customHeight="1">
      <c r="A72" s="620" t="s">
        <v>446</v>
      </c>
      <c r="B72" s="620"/>
      <c r="C72" s="540" t="s">
        <v>466</v>
      </c>
      <c r="D72" s="541" t="s">
        <v>467</v>
      </c>
      <c r="E72" s="542"/>
      <c r="F72" s="543"/>
      <c r="G72" s="544"/>
      <c r="H72" s="545"/>
    </row>
    <row r="73" spans="1:8" ht="13.5">
      <c r="A73" s="495"/>
      <c r="B73" s="496"/>
      <c r="C73" s="496"/>
      <c r="D73" s="497"/>
      <c r="E73" s="498"/>
      <c r="F73" s="499"/>
      <c r="G73" s="304"/>
      <c r="H73" s="513"/>
    </row>
    <row r="74" spans="1:8" s="497" customFormat="1" ht="26.25" customHeight="1">
      <c r="A74" s="501" t="s">
        <v>468</v>
      </c>
      <c r="B74" s="498" t="s">
        <v>450</v>
      </c>
      <c r="C74" s="496" t="s">
        <v>469</v>
      </c>
      <c r="D74" s="497" t="s">
        <v>470</v>
      </c>
      <c r="E74" s="166"/>
      <c r="F74" s="499"/>
      <c r="G74" s="304"/>
      <c r="H74" s="513"/>
    </row>
    <row r="75" spans="1:8" s="497" customFormat="1" ht="13.5">
      <c r="A75" s="503"/>
      <c r="B75" s="166" t="s">
        <v>452</v>
      </c>
      <c r="C75" s="496"/>
      <c r="D75" s="165" t="s">
        <v>453</v>
      </c>
      <c r="E75" s="504" t="s">
        <v>19</v>
      </c>
      <c r="F75" s="420">
        <f>'Uscite Gestionale'!D435</f>
        <v>0</v>
      </c>
      <c r="G75" s="420">
        <f>'Uscite Gestionale'!E435</f>
        <v>0</v>
      </c>
      <c r="H75" s="421">
        <f>'Uscite Gestionale'!F435</f>
        <v>0</v>
      </c>
    </row>
    <row r="76" spans="1:8" ht="13.5">
      <c r="A76" s="503"/>
      <c r="B76" s="496"/>
      <c r="C76" s="496"/>
      <c r="E76" s="505" t="s">
        <v>178</v>
      </c>
      <c r="F76" s="506">
        <v>0</v>
      </c>
      <c r="G76" s="506">
        <v>0</v>
      </c>
      <c r="H76" s="507">
        <v>0</v>
      </c>
    </row>
    <row r="77" spans="1:8" s="301" customFormat="1" ht="13.5">
      <c r="A77" s="503"/>
      <c r="B77" s="496"/>
      <c r="C77" s="496"/>
      <c r="D77" s="165"/>
      <c r="E77" s="505" t="s">
        <v>179</v>
      </c>
      <c r="F77" s="508">
        <v>0</v>
      </c>
      <c r="G77" s="508">
        <v>0</v>
      </c>
      <c r="H77" s="509">
        <v>0</v>
      </c>
    </row>
    <row r="78" spans="1:8" s="301" customFormat="1" ht="13.5">
      <c r="A78" s="503"/>
      <c r="B78" s="496"/>
      <c r="C78" s="496"/>
      <c r="D78" s="165"/>
      <c r="E78" s="504" t="s">
        <v>20</v>
      </c>
      <c r="F78" s="420">
        <f>'Uscite Gestionale'!D438</f>
        <v>0</v>
      </c>
      <c r="G78" s="510"/>
      <c r="H78" s="511"/>
    </row>
    <row r="79" spans="1:8" s="301" customFormat="1" ht="13.5">
      <c r="A79" s="503"/>
      <c r="B79" s="496"/>
      <c r="C79" s="496"/>
      <c r="D79" s="165"/>
      <c r="E79" s="166"/>
      <c r="F79" s="481"/>
      <c r="G79" s="482"/>
      <c r="H79" s="525"/>
    </row>
    <row r="80" spans="1:8" s="301" customFormat="1" ht="13.5">
      <c r="A80" s="503"/>
      <c r="B80" s="166" t="s">
        <v>471</v>
      </c>
      <c r="C80" s="496"/>
      <c r="D80" s="165" t="s">
        <v>472</v>
      </c>
      <c r="E80" s="504" t="s">
        <v>19</v>
      </c>
      <c r="F80" s="420">
        <f>'Uscite Gestionale'!D440</f>
        <v>0</v>
      </c>
      <c r="G80" s="420">
        <f>'Uscite Gestionale'!E440</f>
        <v>0</v>
      </c>
      <c r="H80" s="421">
        <f>'Uscite Gestionale'!F440</f>
        <v>0</v>
      </c>
    </row>
    <row r="81" spans="1:8" s="301" customFormat="1" ht="13.5">
      <c r="A81" s="503"/>
      <c r="B81" s="496"/>
      <c r="C81" s="496"/>
      <c r="D81" s="165"/>
      <c r="E81" s="505" t="s">
        <v>178</v>
      </c>
      <c r="F81" s="506">
        <v>0</v>
      </c>
      <c r="G81" s="506">
        <v>0</v>
      </c>
      <c r="H81" s="507">
        <v>0</v>
      </c>
    </row>
    <row r="82" spans="1:8" s="301" customFormat="1" ht="13.5">
      <c r="A82" s="503"/>
      <c r="B82" s="496"/>
      <c r="C82" s="496"/>
      <c r="D82" s="165"/>
      <c r="E82" s="505" t="s">
        <v>179</v>
      </c>
      <c r="F82" s="508">
        <v>0</v>
      </c>
      <c r="G82" s="508">
        <v>0</v>
      </c>
      <c r="H82" s="509">
        <v>0</v>
      </c>
    </row>
    <row r="83" spans="1:8" s="301" customFormat="1" ht="13.5">
      <c r="A83" s="503"/>
      <c r="B83" s="496"/>
      <c r="C83" s="496"/>
      <c r="D83" s="165"/>
      <c r="E83" s="504" t="s">
        <v>20</v>
      </c>
      <c r="F83" s="420">
        <f>'Uscite Gestionale'!D443</f>
        <v>0</v>
      </c>
      <c r="G83" s="510"/>
      <c r="H83" s="511"/>
    </row>
    <row r="84" spans="1:8" s="301" customFormat="1" ht="13.5">
      <c r="A84" s="534"/>
      <c r="B84" s="535"/>
      <c r="C84" s="535"/>
      <c r="D84" s="546"/>
      <c r="E84" s="547"/>
      <c r="F84" s="548"/>
      <c r="G84" s="549"/>
      <c r="H84" s="550"/>
    </row>
    <row r="85" spans="1:8" s="301" customFormat="1" ht="13.5">
      <c r="A85" s="503"/>
      <c r="B85" s="496"/>
      <c r="C85" s="496"/>
      <c r="D85" s="165"/>
      <c r="E85" s="365"/>
      <c r="F85" s="522"/>
      <c r="G85" s="522"/>
      <c r="H85" s="523"/>
    </row>
    <row r="86" spans="1:8" s="301" customFormat="1" ht="27">
      <c r="A86" s="514"/>
      <c r="B86" s="497" t="s">
        <v>454</v>
      </c>
      <c r="C86" s="496" t="s">
        <v>469</v>
      </c>
      <c r="D86" s="551" t="s">
        <v>470</v>
      </c>
      <c r="E86" s="497" t="s">
        <v>19</v>
      </c>
      <c r="F86" s="515">
        <f aca="true" t="shared" si="5" ref="F86:H88">+F75+F80</f>
        <v>0</v>
      </c>
      <c r="G86" s="515">
        <f t="shared" si="5"/>
        <v>0</v>
      </c>
      <c r="H86" s="516">
        <f t="shared" si="5"/>
        <v>0</v>
      </c>
    </row>
    <row r="87" spans="1:8" ht="13.5">
      <c r="A87" s="514"/>
      <c r="B87" s="497"/>
      <c r="C87" s="496"/>
      <c r="D87" s="497"/>
      <c r="E87" s="517" t="s">
        <v>178</v>
      </c>
      <c r="F87" s="518">
        <f t="shared" si="5"/>
        <v>0</v>
      </c>
      <c r="G87" s="518">
        <f t="shared" si="5"/>
        <v>0</v>
      </c>
      <c r="H87" s="519">
        <f t="shared" si="5"/>
        <v>0</v>
      </c>
    </row>
    <row r="88" spans="1:8" ht="27">
      <c r="A88" s="514"/>
      <c r="B88" s="497"/>
      <c r="C88" s="496"/>
      <c r="D88" s="497"/>
      <c r="E88" s="517" t="s">
        <v>179</v>
      </c>
      <c r="F88" s="518">
        <f t="shared" si="5"/>
        <v>0</v>
      </c>
      <c r="G88" s="518">
        <f t="shared" si="5"/>
        <v>0</v>
      </c>
      <c r="H88" s="519">
        <f t="shared" si="5"/>
        <v>0</v>
      </c>
    </row>
    <row r="89" spans="1:8" ht="13.5">
      <c r="A89" s="514"/>
      <c r="B89" s="497"/>
      <c r="C89" s="496"/>
      <c r="D89" s="497"/>
      <c r="E89" s="497" t="s">
        <v>20</v>
      </c>
      <c r="F89" s="515">
        <f>+F78+F83</f>
        <v>0</v>
      </c>
      <c r="G89" s="515"/>
      <c r="H89" s="513"/>
    </row>
    <row r="90" spans="1:8" ht="13.5">
      <c r="A90" s="503"/>
      <c r="B90" s="496"/>
      <c r="C90" s="496"/>
      <c r="E90" s="498"/>
      <c r="F90" s="481"/>
      <c r="G90" s="482"/>
      <c r="H90" s="525"/>
    </row>
    <row r="91" spans="1:8" ht="13.5">
      <c r="A91" s="501" t="s">
        <v>473</v>
      </c>
      <c r="B91" s="498" t="s">
        <v>450</v>
      </c>
      <c r="C91" s="496" t="s">
        <v>474</v>
      </c>
      <c r="D91" s="497" t="s">
        <v>475</v>
      </c>
      <c r="F91" s="499"/>
      <c r="G91" s="304"/>
      <c r="H91" s="513"/>
    </row>
    <row r="92" spans="1:8" s="166" customFormat="1" ht="13.5">
      <c r="A92" s="503"/>
      <c r="B92" s="166" t="s">
        <v>452</v>
      </c>
      <c r="C92" s="496"/>
      <c r="D92" s="165" t="s">
        <v>453</v>
      </c>
      <c r="E92" s="504" t="s">
        <v>19</v>
      </c>
      <c r="F92" s="420">
        <f>'Uscite Gestionale'!D489</f>
        <v>0</v>
      </c>
      <c r="G92" s="420">
        <f>'Uscite Gestionale'!E489</f>
        <v>0</v>
      </c>
      <c r="H92" s="421">
        <f>'Uscite Gestionale'!F489</f>
        <v>0</v>
      </c>
    </row>
    <row r="93" spans="1:8" s="166" customFormat="1" ht="13.5">
      <c r="A93" s="503"/>
      <c r="B93" s="496"/>
      <c r="C93" s="496"/>
      <c r="D93" s="165"/>
      <c r="E93" s="505" t="s">
        <v>178</v>
      </c>
      <c r="F93" s="506">
        <v>0</v>
      </c>
      <c r="G93" s="506">
        <v>0</v>
      </c>
      <c r="H93" s="507">
        <v>0</v>
      </c>
    </row>
    <row r="94" spans="1:8" s="166" customFormat="1" ht="13.5">
      <c r="A94" s="503"/>
      <c r="B94" s="496"/>
      <c r="C94" s="496"/>
      <c r="D94" s="165"/>
      <c r="E94" s="505" t="s">
        <v>179</v>
      </c>
      <c r="F94" s="508">
        <v>0</v>
      </c>
      <c r="G94" s="508">
        <v>0</v>
      </c>
      <c r="H94" s="509">
        <v>0</v>
      </c>
    </row>
    <row r="95" spans="1:8" s="166" customFormat="1" ht="13.5">
      <c r="A95" s="503"/>
      <c r="B95" s="496"/>
      <c r="C95" s="496"/>
      <c r="D95" s="165"/>
      <c r="E95" s="504" t="s">
        <v>20</v>
      </c>
      <c r="F95" s="420">
        <f>'Uscite Gestionale'!D492</f>
        <v>0</v>
      </c>
      <c r="G95" s="510"/>
      <c r="H95" s="511"/>
    </row>
    <row r="96" spans="1:8" s="166" customFormat="1" ht="13.5">
      <c r="A96" s="503"/>
      <c r="B96" s="496"/>
      <c r="C96" s="496"/>
      <c r="D96" s="165"/>
      <c r="E96" s="552"/>
      <c r="F96" s="393"/>
      <c r="G96" s="512"/>
      <c r="H96" s="394"/>
    </row>
    <row r="97" spans="1:8" s="166" customFormat="1" ht="13.5">
      <c r="A97" s="503"/>
      <c r="B97" s="166" t="s">
        <v>471</v>
      </c>
      <c r="C97" s="496"/>
      <c r="D97" s="165" t="s">
        <v>472</v>
      </c>
      <c r="E97" s="504" t="s">
        <v>19</v>
      </c>
      <c r="F97" s="420">
        <f>'Uscite Gestionale'!D494</f>
        <v>0</v>
      </c>
      <c r="G97" s="420">
        <f>'Uscite Gestionale'!E494</f>
        <v>0</v>
      </c>
      <c r="H97" s="421">
        <f>'Uscite Gestionale'!F494</f>
        <v>0</v>
      </c>
    </row>
    <row r="98" spans="1:8" s="166" customFormat="1" ht="13.5">
      <c r="A98" s="503"/>
      <c r="B98" s="496"/>
      <c r="C98" s="496"/>
      <c r="D98" s="165"/>
      <c r="E98" s="505" t="s">
        <v>178</v>
      </c>
      <c r="F98" s="506">
        <v>0</v>
      </c>
      <c r="G98" s="506">
        <v>0</v>
      </c>
      <c r="H98" s="507">
        <v>0</v>
      </c>
    </row>
    <row r="99" spans="1:8" s="166" customFormat="1" ht="13.5">
      <c r="A99" s="503"/>
      <c r="B99" s="496"/>
      <c r="C99" s="496"/>
      <c r="D99" s="165"/>
      <c r="E99" s="505" t="s">
        <v>179</v>
      </c>
      <c r="F99" s="508">
        <v>0</v>
      </c>
      <c r="G99" s="508">
        <v>0</v>
      </c>
      <c r="H99" s="509">
        <v>0</v>
      </c>
    </row>
    <row r="100" spans="1:8" s="166" customFormat="1" ht="13.5">
      <c r="A100" s="503"/>
      <c r="B100" s="496"/>
      <c r="C100" s="496"/>
      <c r="D100" s="165"/>
      <c r="E100" s="504" t="s">
        <v>20</v>
      </c>
      <c r="F100" s="420">
        <f>'Uscite Gestionale'!D497</f>
        <v>0</v>
      </c>
      <c r="G100" s="510"/>
      <c r="H100" s="511"/>
    </row>
    <row r="101" spans="1:8" s="166" customFormat="1" ht="13.5">
      <c r="A101" s="534"/>
      <c r="B101" s="535"/>
      <c r="C101" s="535"/>
      <c r="D101" s="546"/>
      <c r="E101" s="553"/>
      <c r="F101" s="554"/>
      <c r="G101" s="555"/>
      <c r="H101" s="556"/>
    </row>
    <row r="102" spans="1:8" ht="13.5">
      <c r="A102" s="503"/>
      <c r="B102" s="496"/>
      <c r="C102" s="496"/>
      <c r="E102" s="365"/>
      <c r="F102" s="522"/>
      <c r="G102" s="522"/>
      <c r="H102" s="523"/>
    </row>
    <row r="103" spans="1:8" s="497" customFormat="1" ht="27">
      <c r="A103" s="514"/>
      <c r="B103" s="497" t="s">
        <v>454</v>
      </c>
      <c r="C103" s="496" t="s">
        <v>474</v>
      </c>
      <c r="D103" s="497" t="s">
        <v>475</v>
      </c>
      <c r="E103" s="497" t="s">
        <v>19</v>
      </c>
      <c r="F103" s="515">
        <f aca="true" t="shared" si="6" ref="F103:H105">+F92+F97</f>
        <v>0</v>
      </c>
      <c r="G103" s="515">
        <f t="shared" si="6"/>
        <v>0</v>
      </c>
      <c r="H103" s="516">
        <f t="shared" si="6"/>
        <v>0</v>
      </c>
    </row>
    <row r="104" spans="1:8" s="497" customFormat="1" ht="13.5">
      <c r="A104" s="514"/>
      <c r="C104" s="496"/>
      <c r="E104" s="517" t="s">
        <v>178</v>
      </c>
      <c r="F104" s="518">
        <f t="shared" si="6"/>
        <v>0</v>
      </c>
      <c r="G104" s="518">
        <f t="shared" si="6"/>
        <v>0</v>
      </c>
      <c r="H104" s="519">
        <f t="shared" si="6"/>
        <v>0</v>
      </c>
    </row>
    <row r="105" spans="1:8" s="497" customFormat="1" ht="27">
      <c r="A105" s="514"/>
      <c r="C105" s="496"/>
      <c r="E105" s="517" t="s">
        <v>179</v>
      </c>
      <c r="F105" s="518">
        <f t="shared" si="6"/>
        <v>0</v>
      </c>
      <c r="G105" s="518">
        <f t="shared" si="6"/>
        <v>0</v>
      </c>
      <c r="H105" s="519">
        <f t="shared" si="6"/>
        <v>0</v>
      </c>
    </row>
    <row r="106" spans="1:8" s="497" customFormat="1" ht="13.5">
      <c r="A106" s="514"/>
      <c r="C106" s="496"/>
      <c r="E106" s="497" t="s">
        <v>20</v>
      </c>
      <c r="F106" s="515">
        <f>+F95+F100</f>
        <v>0</v>
      </c>
      <c r="G106" s="515"/>
      <c r="H106" s="513"/>
    </row>
    <row r="107" spans="1:8" s="166" customFormat="1" ht="13.5">
      <c r="A107" s="514"/>
      <c r="B107" s="497"/>
      <c r="C107" s="496"/>
      <c r="D107" s="497"/>
      <c r="E107" s="497"/>
      <c r="F107" s="515"/>
      <c r="G107" s="515"/>
      <c r="H107" s="524"/>
    </row>
    <row r="108" spans="1:8" s="166" customFormat="1" ht="13.5">
      <c r="A108" s="503"/>
      <c r="B108" s="496"/>
      <c r="C108" s="496"/>
      <c r="D108" s="497"/>
      <c r="E108" s="365"/>
      <c r="F108" s="481"/>
      <c r="G108" s="557"/>
      <c r="H108" s="525"/>
    </row>
    <row r="109" spans="1:8" s="166" customFormat="1" ht="12.75" customHeight="1">
      <c r="A109" s="623"/>
      <c r="B109" s="623"/>
      <c r="C109" s="526"/>
      <c r="D109" s="527"/>
      <c r="E109" s="528"/>
      <c r="F109" s="558"/>
      <c r="G109" s="559"/>
      <c r="H109" s="560"/>
    </row>
    <row r="110" spans="1:8" s="166" customFormat="1" ht="12.75" customHeight="1">
      <c r="A110" s="622" t="s">
        <v>476</v>
      </c>
      <c r="B110" s="622"/>
      <c r="C110" s="622"/>
      <c r="D110" s="517" t="s">
        <v>467</v>
      </c>
      <c r="E110" s="521" t="s">
        <v>19</v>
      </c>
      <c r="F110" s="515">
        <f aca="true" t="shared" si="7" ref="F110:H112">F103+F86</f>
        <v>0</v>
      </c>
      <c r="G110" s="515">
        <f t="shared" si="7"/>
        <v>0</v>
      </c>
      <c r="H110" s="516">
        <f t="shared" si="7"/>
        <v>0</v>
      </c>
    </row>
    <row r="111" spans="1:8" s="166" customFormat="1" ht="13.5">
      <c r="A111" s="532"/>
      <c r="B111" s="561"/>
      <c r="C111" s="561"/>
      <c r="D111" s="517"/>
      <c r="E111" s="517" t="s">
        <v>178</v>
      </c>
      <c r="F111" s="518">
        <f t="shared" si="7"/>
        <v>0</v>
      </c>
      <c r="G111" s="518">
        <f t="shared" si="7"/>
        <v>0</v>
      </c>
      <c r="H111" s="519">
        <f t="shared" si="7"/>
        <v>0</v>
      </c>
    </row>
    <row r="112" spans="1:8" s="166" customFormat="1" ht="13.5">
      <c r="A112" s="503"/>
      <c r="B112" s="496"/>
      <c r="C112" s="496"/>
      <c r="D112" s="497"/>
      <c r="E112" s="533" t="s">
        <v>179</v>
      </c>
      <c r="F112" s="518">
        <f t="shared" si="7"/>
        <v>0</v>
      </c>
      <c r="G112" s="518">
        <f t="shared" si="7"/>
        <v>0</v>
      </c>
      <c r="H112" s="519">
        <f t="shared" si="7"/>
        <v>0</v>
      </c>
    </row>
    <row r="113" spans="1:8" s="166" customFormat="1" ht="13.5">
      <c r="A113" s="503"/>
      <c r="B113" s="496"/>
      <c r="C113" s="496"/>
      <c r="D113" s="497"/>
      <c r="E113" s="521" t="s">
        <v>20</v>
      </c>
      <c r="F113" s="515">
        <f>F106+F89</f>
        <v>0</v>
      </c>
      <c r="G113" s="515"/>
      <c r="H113" s="516"/>
    </row>
    <row r="114" spans="1:8" s="166" customFormat="1" ht="13.5">
      <c r="A114" s="534"/>
      <c r="B114" s="535"/>
      <c r="C114" s="535"/>
      <c r="D114" s="536"/>
      <c r="E114" s="562"/>
      <c r="F114" s="538"/>
      <c r="G114" s="563"/>
      <c r="H114" s="539"/>
    </row>
    <row r="115" spans="1:8" s="166" customFormat="1" ht="13.5">
      <c r="A115" s="503"/>
      <c r="B115" s="496"/>
      <c r="C115" s="496"/>
      <c r="D115" s="497"/>
      <c r="E115" s="498"/>
      <c r="F115" s="499"/>
      <c r="G115" s="304"/>
      <c r="H115" s="513"/>
    </row>
    <row r="116" spans="1:8" ht="13.5">
      <c r="A116" s="503"/>
      <c r="B116" s="496"/>
      <c r="C116" s="496"/>
      <c r="F116" s="499"/>
      <c r="G116" s="304"/>
      <c r="H116" s="513"/>
    </row>
    <row r="117" spans="1:8" ht="19.5" customHeight="1">
      <c r="A117" s="624" t="s">
        <v>446</v>
      </c>
      <c r="B117" s="624"/>
      <c r="C117" s="564" t="s">
        <v>477</v>
      </c>
      <c r="D117" s="541" t="s">
        <v>478</v>
      </c>
      <c r="E117" s="542"/>
      <c r="F117" s="543"/>
      <c r="G117" s="544"/>
      <c r="H117" s="545"/>
    </row>
    <row r="118" spans="1:8" ht="13.5">
      <c r="A118" s="503"/>
      <c r="B118" s="496"/>
      <c r="C118" s="496"/>
      <c r="D118" s="497"/>
      <c r="E118" s="498"/>
      <c r="F118" s="499"/>
      <c r="G118" s="304"/>
      <c r="H118" s="513"/>
    </row>
    <row r="119" spans="1:8" ht="13.5">
      <c r="A119" s="514">
        <v>2001</v>
      </c>
      <c r="B119" s="498" t="s">
        <v>450</v>
      </c>
      <c r="C119" s="496" t="s">
        <v>447</v>
      </c>
      <c r="D119" s="497" t="s">
        <v>337</v>
      </c>
      <c r="F119" s="499"/>
      <c r="G119" s="304"/>
      <c r="H119" s="513"/>
    </row>
    <row r="120" spans="1:8" ht="13.5">
      <c r="A120" s="503"/>
      <c r="B120" s="166" t="s">
        <v>452</v>
      </c>
      <c r="C120" s="496"/>
      <c r="D120" s="165" t="s">
        <v>453</v>
      </c>
      <c r="E120" s="504" t="s">
        <v>19</v>
      </c>
      <c r="F120" s="420">
        <f>'Uscite Gestionale'!D534</f>
        <v>0</v>
      </c>
      <c r="G120" s="420">
        <f>'Uscite Gestionale'!E534</f>
        <v>0</v>
      </c>
      <c r="H120" s="421">
        <f>'Uscite Gestionale'!F534</f>
        <v>0</v>
      </c>
    </row>
    <row r="121" spans="1:8" ht="13.5">
      <c r="A121" s="503"/>
      <c r="B121" s="496"/>
      <c r="C121" s="496"/>
      <c r="E121" s="505" t="s">
        <v>178</v>
      </c>
      <c r="F121" s="506">
        <v>0</v>
      </c>
      <c r="G121" s="506">
        <v>0</v>
      </c>
      <c r="H121" s="507">
        <v>0</v>
      </c>
    </row>
    <row r="122" spans="1:8" ht="13.5">
      <c r="A122" s="503"/>
      <c r="B122" s="496"/>
      <c r="C122" s="496"/>
      <c r="E122" s="505" t="s">
        <v>179</v>
      </c>
      <c r="F122" s="508">
        <v>0</v>
      </c>
      <c r="G122" s="508">
        <v>0</v>
      </c>
      <c r="H122" s="509">
        <v>0</v>
      </c>
    </row>
    <row r="123" spans="1:8" ht="13.5">
      <c r="A123" s="503"/>
      <c r="B123" s="496"/>
      <c r="C123" s="496"/>
      <c r="E123" s="504" t="s">
        <v>20</v>
      </c>
      <c r="F123" s="420">
        <f>'Uscite Gestionale'!D537</f>
        <v>0</v>
      </c>
      <c r="G123" s="510"/>
      <c r="H123" s="511"/>
    </row>
    <row r="124" spans="1:8" ht="13.5">
      <c r="A124" s="503"/>
      <c r="B124" s="496"/>
      <c r="C124" s="496"/>
      <c r="F124" s="481"/>
      <c r="G124" s="482"/>
      <c r="H124" s="525"/>
    </row>
    <row r="125" spans="1:8" ht="13.5">
      <c r="A125" s="503"/>
      <c r="B125" s="521" t="s">
        <v>454</v>
      </c>
      <c r="C125" s="496" t="s">
        <v>447</v>
      </c>
      <c r="D125" s="497" t="s">
        <v>337</v>
      </c>
      <c r="E125" s="521" t="s">
        <v>19</v>
      </c>
      <c r="F125" s="515">
        <f aca="true" t="shared" si="8" ref="F125:H127">+F120</f>
        <v>0</v>
      </c>
      <c r="G125" s="515">
        <f t="shared" si="8"/>
        <v>0</v>
      </c>
      <c r="H125" s="516">
        <f t="shared" si="8"/>
        <v>0</v>
      </c>
    </row>
    <row r="126" spans="1:8" ht="13.5">
      <c r="A126" s="503"/>
      <c r="B126" s="496"/>
      <c r="C126" s="496"/>
      <c r="E126" s="517" t="s">
        <v>178</v>
      </c>
      <c r="F126" s="518">
        <f t="shared" si="8"/>
        <v>0</v>
      </c>
      <c r="G126" s="518">
        <f t="shared" si="8"/>
        <v>0</v>
      </c>
      <c r="H126" s="519">
        <f t="shared" si="8"/>
        <v>0</v>
      </c>
    </row>
    <row r="127" spans="1:8" ht="13.5">
      <c r="A127" s="503"/>
      <c r="B127" s="496"/>
      <c r="C127" s="496"/>
      <c r="E127" s="533" t="s">
        <v>179</v>
      </c>
      <c r="F127" s="518">
        <f t="shared" si="8"/>
        <v>0</v>
      </c>
      <c r="G127" s="518">
        <f t="shared" si="8"/>
        <v>0</v>
      </c>
      <c r="H127" s="519">
        <f t="shared" si="8"/>
        <v>0</v>
      </c>
    </row>
    <row r="128" spans="1:8" ht="13.5">
      <c r="A128" s="503"/>
      <c r="B128" s="496"/>
      <c r="C128" s="496"/>
      <c r="E128" s="521" t="s">
        <v>20</v>
      </c>
      <c r="F128" s="515">
        <f>+F123</f>
        <v>0</v>
      </c>
      <c r="G128" s="515"/>
      <c r="H128" s="516"/>
    </row>
    <row r="129" spans="1:8" ht="13.5">
      <c r="A129" s="503"/>
      <c r="B129" s="496"/>
      <c r="C129" s="496"/>
      <c r="F129" s="499"/>
      <c r="G129" s="304"/>
      <c r="H129" s="513"/>
    </row>
    <row r="130" spans="1:8" ht="13.5">
      <c r="A130" s="514">
        <v>2002</v>
      </c>
      <c r="B130" s="498" t="s">
        <v>450</v>
      </c>
      <c r="C130" s="496" t="s">
        <v>469</v>
      </c>
      <c r="D130" s="497" t="s">
        <v>479</v>
      </c>
      <c r="F130" s="499"/>
      <c r="G130" s="304"/>
      <c r="H130" s="513"/>
    </row>
    <row r="131" spans="1:8" ht="13.5">
      <c r="A131" s="503"/>
      <c r="B131" s="166" t="s">
        <v>452</v>
      </c>
      <c r="C131" s="496"/>
      <c r="D131" s="165" t="s">
        <v>453</v>
      </c>
      <c r="E131" s="504" t="s">
        <v>19</v>
      </c>
      <c r="F131" s="420">
        <f>'Uscite Gestionale'!D558</f>
        <v>0</v>
      </c>
      <c r="G131" s="420">
        <f>'Uscite Gestionale'!E558</f>
        <v>0</v>
      </c>
      <c r="H131" s="421">
        <f>'Uscite Gestionale'!F558</f>
        <v>0</v>
      </c>
    </row>
    <row r="132" spans="1:8" ht="13.5">
      <c r="A132" s="503"/>
      <c r="B132" s="496"/>
      <c r="C132" s="496"/>
      <c r="E132" s="505" t="s">
        <v>178</v>
      </c>
      <c r="F132" s="506">
        <v>0</v>
      </c>
      <c r="G132" s="506">
        <v>0</v>
      </c>
      <c r="H132" s="507">
        <v>0</v>
      </c>
    </row>
    <row r="133" spans="1:8" ht="13.5">
      <c r="A133" s="503"/>
      <c r="B133" s="496"/>
      <c r="C133" s="496"/>
      <c r="E133" s="505" t="s">
        <v>179</v>
      </c>
      <c r="F133" s="508">
        <v>0</v>
      </c>
      <c r="G133" s="508">
        <v>0</v>
      </c>
      <c r="H133" s="509">
        <v>0</v>
      </c>
    </row>
    <row r="134" spans="1:8" ht="13.5">
      <c r="A134" s="503"/>
      <c r="B134" s="496"/>
      <c r="C134" s="496"/>
      <c r="E134" s="504" t="s">
        <v>20</v>
      </c>
      <c r="F134" s="420"/>
      <c r="G134" s="510"/>
      <c r="H134" s="511"/>
    </row>
    <row r="135" spans="1:8" ht="13.5">
      <c r="A135" s="503"/>
      <c r="B135" s="496"/>
      <c r="C135" s="496"/>
      <c r="E135" s="552"/>
      <c r="F135" s="393"/>
      <c r="G135" s="512"/>
      <c r="H135" s="394"/>
    </row>
    <row r="136" spans="1:8" ht="13.5">
      <c r="A136" s="503"/>
      <c r="B136" s="166" t="s">
        <v>471</v>
      </c>
      <c r="C136" s="496"/>
      <c r="D136" s="165" t="s">
        <v>472</v>
      </c>
      <c r="E136" s="504" t="s">
        <v>19</v>
      </c>
      <c r="F136" s="420">
        <f>'Uscite Gestionale'!D563</f>
        <v>0</v>
      </c>
      <c r="G136" s="420">
        <f>'Uscite Gestionale'!E563</f>
        <v>0</v>
      </c>
      <c r="H136" s="421">
        <f>'Uscite Gestionale'!F563</f>
        <v>0</v>
      </c>
    </row>
    <row r="137" spans="1:8" ht="13.5">
      <c r="A137" s="503"/>
      <c r="B137" s="496"/>
      <c r="C137" s="496"/>
      <c r="E137" s="505" t="s">
        <v>178</v>
      </c>
      <c r="F137" s="506">
        <v>0</v>
      </c>
      <c r="G137" s="506">
        <v>0</v>
      </c>
      <c r="H137" s="507">
        <v>0</v>
      </c>
    </row>
    <row r="138" spans="1:8" ht="13.5">
      <c r="A138" s="503"/>
      <c r="B138" s="496"/>
      <c r="C138" s="496"/>
      <c r="E138" s="505" t="s">
        <v>179</v>
      </c>
      <c r="F138" s="508">
        <v>0</v>
      </c>
      <c r="G138" s="508">
        <v>0</v>
      </c>
      <c r="H138" s="509">
        <v>0</v>
      </c>
    </row>
    <row r="139" spans="1:8" ht="13.5">
      <c r="A139" s="503"/>
      <c r="B139" s="496"/>
      <c r="C139" s="496"/>
      <c r="E139" s="504" t="s">
        <v>20</v>
      </c>
      <c r="F139" s="420"/>
      <c r="G139" s="510"/>
      <c r="H139" s="511"/>
    </row>
    <row r="140" spans="1:8" ht="13.5">
      <c r="A140" s="503"/>
      <c r="B140" s="496"/>
      <c r="C140" s="496"/>
      <c r="F140" s="481"/>
      <c r="G140" s="482"/>
      <c r="H140" s="525"/>
    </row>
    <row r="141" spans="1:8" ht="13.5">
      <c r="A141" s="503"/>
      <c r="B141" s="521" t="s">
        <v>454</v>
      </c>
      <c r="C141" s="496" t="s">
        <v>469</v>
      </c>
      <c r="D141" s="497" t="s">
        <v>479</v>
      </c>
      <c r="E141" s="521" t="s">
        <v>19</v>
      </c>
      <c r="F141" s="515">
        <f aca="true" t="shared" si="9" ref="F141:H142">F136+F131</f>
        <v>0</v>
      </c>
      <c r="G141" s="515">
        <f t="shared" si="9"/>
        <v>0</v>
      </c>
      <c r="H141" s="516">
        <f t="shared" si="9"/>
        <v>0</v>
      </c>
    </row>
    <row r="142" spans="1:8" ht="13.5">
      <c r="A142" s="503"/>
      <c r="B142" s="496"/>
      <c r="C142" s="496"/>
      <c r="E142" s="517" t="s">
        <v>178</v>
      </c>
      <c r="F142" s="518">
        <f t="shared" si="9"/>
        <v>0</v>
      </c>
      <c r="G142" s="518">
        <f t="shared" si="9"/>
        <v>0</v>
      </c>
      <c r="H142" s="519">
        <f t="shared" si="9"/>
        <v>0</v>
      </c>
    </row>
    <row r="143" spans="1:8" ht="13.5">
      <c r="A143" s="503"/>
      <c r="B143" s="496"/>
      <c r="C143" s="496"/>
      <c r="E143" s="533" t="s">
        <v>179</v>
      </c>
      <c r="F143" s="518">
        <f>F138+F133</f>
        <v>0</v>
      </c>
      <c r="G143" s="518">
        <f>G138+G133</f>
        <v>0</v>
      </c>
      <c r="H143" s="519">
        <f>+H133+H138</f>
        <v>0</v>
      </c>
    </row>
    <row r="144" spans="1:8" ht="13.5">
      <c r="A144" s="503"/>
      <c r="B144" s="496"/>
      <c r="C144" s="496"/>
      <c r="E144" s="521" t="s">
        <v>20</v>
      </c>
      <c r="F144" s="515">
        <f>F139+F134</f>
        <v>0</v>
      </c>
      <c r="G144" s="565"/>
      <c r="H144" s="566"/>
    </row>
    <row r="145" spans="1:8" ht="13.5">
      <c r="A145" s="503"/>
      <c r="B145" s="496"/>
      <c r="C145" s="496"/>
      <c r="E145" s="498"/>
      <c r="F145" s="499"/>
      <c r="G145" s="304"/>
      <c r="H145" s="513"/>
    </row>
    <row r="146" spans="1:8" ht="12.75" customHeight="1">
      <c r="A146" s="623"/>
      <c r="B146" s="623"/>
      <c r="C146" s="526"/>
      <c r="D146" s="527"/>
      <c r="E146" s="528"/>
      <c r="F146" s="558"/>
      <c r="G146" s="559"/>
      <c r="H146" s="560"/>
    </row>
    <row r="147" spans="1:8" ht="12.75" customHeight="1">
      <c r="A147" s="622" t="s">
        <v>480</v>
      </c>
      <c r="B147" s="622"/>
      <c r="C147" s="622"/>
      <c r="D147" s="517" t="s">
        <v>478</v>
      </c>
      <c r="E147" s="521" t="s">
        <v>19</v>
      </c>
      <c r="F147" s="515">
        <f>F141+F125</f>
        <v>0</v>
      </c>
      <c r="G147" s="515">
        <f>G141+G125</f>
        <v>0</v>
      </c>
      <c r="H147" s="516">
        <f>H141+H125</f>
        <v>0</v>
      </c>
    </row>
    <row r="148" spans="1:8" ht="13.5">
      <c r="A148" s="532"/>
      <c r="B148" s="561"/>
      <c r="C148" s="561"/>
      <c r="D148" s="517"/>
      <c r="E148" s="517" t="s">
        <v>178</v>
      </c>
      <c r="F148" s="518">
        <f>F126+F142</f>
        <v>0</v>
      </c>
      <c r="G148" s="518">
        <f>G142+G126</f>
        <v>0</v>
      </c>
      <c r="H148" s="519">
        <f>H142+H126</f>
        <v>0</v>
      </c>
    </row>
    <row r="149" spans="1:8" ht="13.5">
      <c r="A149" s="503"/>
      <c r="B149" s="496"/>
      <c r="C149" s="496"/>
      <c r="D149" s="497"/>
      <c r="E149" s="533" t="s">
        <v>179</v>
      </c>
      <c r="F149" s="518">
        <f>F127+F143</f>
        <v>0</v>
      </c>
      <c r="G149" s="518">
        <f>G127+G143</f>
        <v>0</v>
      </c>
      <c r="H149" s="519">
        <f>H127+H143</f>
        <v>0</v>
      </c>
    </row>
    <row r="150" spans="1:8" ht="13.5">
      <c r="A150" s="503"/>
      <c r="B150" s="496"/>
      <c r="C150" s="496"/>
      <c r="D150" s="497"/>
      <c r="E150" s="521" t="s">
        <v>20</v>
      </c>
      <c r="F150" s="515">
        <f>F144+F128</f>
        <v>0</v>
      </c>
      <c r="G150" s="515"/>
      <c r="H150" s="516"/>
    </row>
    <row r="151" spans="1:8" ht="13.5">
      <c r="A151" s="534"/>
      <c r="B151" s="535"/>
      <c r="C151" s="535"/>
      <c r="D151" s="536"/>
      <c r="E151" s="562"/>
      <c r="F151" s="538"/>
      <c r="G151" s="563"/>
      <c r="H151" s="539"/>
    </row>
    <row r="152" spans="1:8" ht="13.5">
      <c r="A152" s="503"/>
      <c r="B152" s="496"/>
      <c r="C152" s="496"/>
      <c r="E152" s="498"/>
      <c r="F152" s="499"/>
      <c r="G152" s="304"/>
      <c r="H152" s="513"/>
    </row>
    <row r="153" spans="1:8" ht="13.5">
      <c r="A153" s="503"/>
      <c r="B153" s="496"/>
      <c r="C153" s="496"/>
      <c r="F153" s="499"/>
      <c r="G153" s="304"/>
      <c r="H153" s="513"/>
    </row>
    <row r="154" spans="1:8" ht="23.25" customHeight="1">
      <c r="A154" s="624" t="s">
        <v>446</v>
      </c>
      <c r="B154" s="624"/>
      <c r="C154" s="564" t="s">
        <v>481</v>
      </c>
      <c r="D154" s="541" t="s">
        <v>482</v>
      </c>
      <c r="E154" s="542"/>
      <c r="F154" s="543"/>
      <c r="G154" s="544"/>
      <c r="H154" s="545"/>
    </row>
    <row r="155" spans="1:8" ht="13.5">
      <c r="A155" s="503"/>
      <c r="B155" s="496"/>
      <c r="C155" s="496"/>
      <c r="F155" s="499"/>
      <c r="G155" s="304"/>
      <c r="H155" s="513"/>
    </row>
    <row r="156" spans="1:8" ht="13.5">
      <c r="A156" s="514">
        <v>6001</v>
      </c>
      <c r="B156" s="498" t="s">
        <v>450</v>
      </c>
      <c r="C156" s="496" t="s">
        <v>447</v>
      </c>
      <c r="D156" s="497" t="s">
        <v>483</v>
      </c>
      <c r="F156" s="499"/>
      <c r="G156" s="304"/>
      <c r="H156" s="513"/>
    </row>
    <row r="157" spans="1:8" ht="13.5">
      <c r="A157" s="503"/>
      <c r="B157" s="166" t="s">
        <v>452</v>
      </c>
      <c r="C157" s="496"/>
      <c r="D157" s="165" t="s">
        <v>453</v>
      </c>
      <c r="E157" s="504" t="s">
        <v>19</v>
      </c>
      <c r="F157" s="420">
        <f>'Uscite Gestionale'!D599</f>
        <v>0</v>
      </c>
      <c r="G157" s="420">
        <f>'Uscite Gestionale'!E599</f>
        <v>0</v>
      </c>
      <c r="H157" s="421">
        <f>'Uscite Gestionale'!F599</f>
        <v>0</v>
      </c>
    </row>
    <row r="158" spans="1:8" ht="13.5">
      <c r="A158" s="503"/>
      <c r="B158" s="496"/>
      <c r="C158" s="496"/>
      <c r="E158" s="505" t="s">
        <v>178</v>
      </c>
      <c r="F158" s="506">
        <v>0</v>
      </c>
      <c r="G158" s="506">
        <v>0</v>
      </c>
      <c r="H158" s="507">
        <v>0</v>
      </c>
    </row>
    <row r="159" spans="1:8" ht="13.5">
      <c r="A159" s="503"/>
      <c r="B159" s="496"/>
      <c r="C159" s="496"/>
      <c r="E159" s="505" t="s">
        <v>179</v>
      </c>
      <c r="F159" s="508">
        <v>0</v>
      </c>
      <c r="G159" s="508">
        <v>0</v>
      </c>
      <c r="H159" s="509">
        <v>0</v>
      </c>
    </row>
    <row r="160" spans="1:8" ht="13.5">
      <c r="A160" s="503"/>
      <c r="B160" s="496"/>
      <c r="C160" s="496"/>
      <c r="E160" s="504" t="s">
        <v>20</v>
      </c>
      <c r="F160" s="420">
        <f>'Uscite Gestionale'!D602</f>
        <v>0</v>
      </c>
      <c r="G160" s="510"/>
      <c r="H160" s="511"/>
    </row>
    <row r="161" spans="1:8" ht="13.5">
      <c r="A161" s="503"/>
      <c r="B161" s="496"/>
      <c r="C161" s="496"/>
      <c r="E161" s="552"/>
      <c r="F161" s="393"/>
      <c r="G161" s="512"/>
      <c r="H161" s="394"/>
    </row>
    <row r="162" spans="1:8" ht="27">
      <c r="A162" s="503"/>
      <c r="B162" s="166" t="s">
        <v>484</v>
      </c>
      <c r="C162" s="496"/>
      <c r="D162" s="165" t="s">
        <v>356</v>
      </c>
      <c r="E162" s="504" t="s">
        <v>19</v>
      </c>
      <c r="F162" s="420">
        <f>'Uscite Gestionale'!D603</f>
        <v>0</v>
      </c>
      <c r="G162" s="420">
        <f>'Uscite Gestionale'!E603</f>
        <v>0</v>
      </c>
      <c r="H162" s="421">
        <f>'Uscite Gestionale'!F603</f>
        <v>0</v>
      </c>
    </row>
    <row r="163" spans="1:8" ht="13.5">
      <c r="A163" s="503"/>
      <c r="B163" s="496"/>
      <c r="C163" s="496"/>
      <c r="E163" s="505" t="s">
        <v>178</v>
      </c>
      <c r="F163" s="506">
        <v>0</v>
      </c>
      <c r="G163" s="506">
        <v>0</v>
      </c>
      <c r="H163" s="507">
        <v>0</v>
      </c>
    </row>
    <row r="164" spans="1:8" ht="13.5">
      <c r="A164" s="503"/>
      <c r="B164" s="496"/>
      <c r="C164" s="496"/>
      <c r="E164" s="505" t="s">
        <v>179</v>
      </c>
      <c r="F164" s="508">
        <v>0</v>
      </c>
      <c r="G164" s="508">
        <v>0</v>
      </c>
      <c r="H164" s="509">
        <v>0</v>
      </c>
    </row>
    <row r="165" spans="1:8" ht="13.5">
      <c r="A165" s="503"/>
      <c r="B165" s="496"/>
      <c r="C165" s="496"/>
      <c r="E165" s="504" t="s">
        <v>20</v>
      </c>
      <c r="F165" s="420">
        <f>'Uscite Gestionale'!D606</f>
        <v>0</v>
      </c>
      <c r="G165" s="510"/>
      <c r="H165" s="511"/>
    </row>
    <row r="166" spans="1:8" ht="13.5">
      <c r="A166" s="503"/>
      <c r="B166" s="496"/>
      <c r="C166" s="496"/>
      <c r="E166" s="552"/>
      <c r="F166" s="393"/>
      <c r="G166" s="512"/>
      <c r="H166" s="394"/>
    </row>
    <row r="167" spans="1:8" ht="13.5">
      <c r="A167" s="503"/>
      <c r="B167" s="496"/>
      <c r="C167" s="496"/>
      <c r="F167" s="481"/>
      <c r="G167" s="482"/>
      <c r="H167" s="525"/>
    </row>
    <row r="168" spans="1:8" ht="13.5">
      <c r="A168" s="503"/>
      <c r="B168" s="521" t="s">
        <v>454</v>
      </c>
      <c r="C168" s="496" t="s">
        <v>447</v>
      </c>
      <c r="D168" s="497" t="s">
        <v>483</v>
      </c>
      <c r="E168" s="521" t="s">
        <v>19</v>
      </c>
      <c r="F168" s="515">
        <f aca="true" t="shared" si="10" ref="F168:H170">+F157+F162</f>
        <v>0</v>
      </c>
      <c r="G168" s="515">
        <f t="shared" si="10"/>
        <v>0</v>
      </c>
      <c r="H168" s="516">
        <f t="shared" si="10"/>
        <v>0</v>
      </c>
    </row>
    <row r="169" spans="1:8" ht="13.5">
      <c r="A169" s="503"/>
      <c r="B169" s="521"/>
      <c r="C169" s="496"/>
      <c r="D169" s="497"/>
      <c r="E169" s="517" t="s">
        <v>178</v>
      </c>
      <c r="F169" s="518">
        <f t="shared" si="10"/>
        <v>0</v>
      </c>
      <c r="G169" s="518">
        <f t="shared" si="10"/>
        <v>0</v>
      </c>
      <c r="H169" s="519">
        <f t="shared" si="10"/>
        <v>0</v>
      </c>
    </row>
    <row r="170" spans="1:8" ht="13.5">
      <c r="A170" s="503"/>
      <c r="B170" s="496"/>
      <c r="C170" s="496"/>
      <c r="E170" s="533" t="s">
        <v>179</v>
      </c>
      <c r="F170" s="518">
        <f t="shared" si="10"/>
        <v>0</v>
      </c>
      <c r="G170" s="518">
        <f t="shared" si="10"/>
        <v>0</v>
      </c>
      <c r="H170" s="519">
        <f t="shared" si="10"/>
        <v>0</v>
      </c>
    </row>
    <row r="171" spans="1:8" ht="13.5">
      <c r="A171" s="503"/>
      <c r="B171" s="496"/>
      <c r="C171" s="496"/>
      <c r="E171" s="521" t="s">
        <v>20</v>
      </c>
      <c r="F171" s="515">
        <f>+F160+F165</f>
        <v>0</v>
      </c>
      <c r="G171" s="515"/>
      <c r="H171" s="516"/>
    </row>
    <row r="172" spans="1:8" ht="13.5">
      <c r="A172" s="503"/>
      <c r="B172" s="496"/>
      <c r="C172" s="496"/>
      <c r="F172" s="499"/>
      <c r="G172" s="304"/>
      <c r="H172" s="513"/>
    </row>
    <row r="173" spans="1:8" ht="12.75" customHeight="1">
      <c r="A173" s="621"/>
      <c r="B173" s="621"/>
      <c r="C173" s="526"/>
      <c r="D173" s="527"/>
      <c r="E173" s="528"/>
      <c r="F173" s="558"/>
      <c r="G173" s="559"/>
      <c r="H173" s="560"/>
    </row>
    <row r="174" spans="1:8" ht="12.75" customHeight="1">
      <c r="A174" s="622" t="s">
        <v>485</v>
      </c>
      <c r="B174" s="622"/>
      <c r="C174" s="622"/>
      <c r="D174" s="517" t="s">
        <v>482</v>
      </c>
      <c r="E174" s="521" t="s">
        <v>19</v>
      </c>
      <c r="F174" s="515">
        <f aca="true" t="shared" si="11" ref="F174:H176">+F168</f>
        <v>0</v>
      </c>
      <c r="G174" s="515">
        <f t="shared" si="11"/>
        <v>0</v>
      </c>
      <c r="H174" s="516">
        <f t="shared" si="11"/>
        <v>0</v>
      </c>
    </row>
    <row r="175" spans="1:8" ht="13.5">
      <c r="A175" s="501"/>
      <c r="B175" s="567"/>
      <c r="C175" s="568"/>
      <c r="D175" s="497"/>
      <c r="E175" s="533" t="s">
        <v>178</v>
      </c>
      <c r="F175" s="518">
        <f t="shared" si="11"/>
        <v>0</v>
      </c>
      <c r="G175" s="518">
        <f t="shared" si="11"/>
        <v>0</v>
      </c>
      <c r="H175" s="519">
        <f t="shared" si="11"/>
        <v>0</v>
      </c>
    </row>
    <row r="176" spans="1:8" ht="13.5">
      <c r="A176" s="503"/>
      <c r="B176" s="496"/>
      <c r="C176" s="496"/>
      <c r="D176" s="497"/>
      <c r="E176" s="533" t="s">
        <v>179</v>
      </c>
      <c r="F176" s="518">
        <f t="shared" si="11"/>
        <v>0</v>
      </c>
      <c r="G176" s="518">
        <f t="shared" si="11"/>
        <v>0</v>
      </c>
      <c r="H176" s="519">
        <f t="shared" si="11"/>
        <v>0</v>
      </c>
    </row>
    <row r="177" spans="1:8" ht="13.5">
      <c r="A177" s="503"/>
      <c r="B177" s="496"/>
      <c r="C177" s="496"/>
      <c r="D177" s="497"/>
      <c r="E177" s="521" t="s">
        <v>20</v>
      </c>
      <c r="F177" s="515">
        <f>+F171</f>
        <v>0</v>
      </c>
      <c r="G177" s="515"/>
      <c r="H177" s="516"/>
    </row>
    <row r="178" spans="1:8" ht="13.5">
      <c r="A178" s="534"/>
      <c r="B178" s="535"/>
      <c r="C178" s="535"/>
      <c r="D178" s="536"/>
      <c r="E178" s="562"/>
      <c r="F178" s="538"/>
      <c r="G178" s="563"/>
      <c r="H178" s="539"/>
    </row>
    <row r="179" spans="1:8" ht="13.5">
      <c r="A179" s="503"/>
      <c r="B179" s="496"/>
      <c r="C179" s="496"/>
      <c r="F179" s="499"/>
      <c r="G179" s="304"/>
      <c r="H179" s="513"/>
    </row>
    <row r="180" spans="1:8" ht="21" customHeight="1">
      <c r="A180" s="624" t="s">
        <v>446</v>
      </c>
      <c r="B180" s="624"/>
      <c r="C180" s="564" t="s">
        <v>486</v>
      </c>
      <c r="D180" s="541" t="s">
        <v>487</v>
      </c>
      <c r="E180" s="542"/>
      <c r="F180" s="543"/>
      <c r="G180" s="544"/>
      <c r="H180" s="545"/>
    </row>
    <row r="181" spans="1:8" ht="13.5">
      <c r="A181" s="503"/>
      <c r="B181" s="496"/>
      <c r="C181" s="496"/>
      <c r="D181" s="497"/>
      <c r="E181" s="498"/>
      <c r="F181" s="499"/>
      <c r="G181" s="304"/>
      <c r="H181" s="513"/>
    </row>
    <row r="182" spans="1:8" ht="13.5">
      <c r="A182" s="514">
        <v>9901</v>
      </c>
      <c r="B182" s="498" t="s">
        <v>450</v>
      </c>
      <c r="C182" s="496" t="s">
        <v>447</v>
      </c>
      <c r="D182" s="497" t="s">
        <v>488</v>
      </c>
      <c r="F182" s="499"/>
      <c r="G182" s="304"/>
      <c r="H182" s="513"/>
    </row>
    <row r="183" spans="1:8" ht="24.75" customHeight="1">
      <c r="A183" s="386"/>
      <c r="B183" s="166" t="s">
        <v>489</v>
      </c>
      <c r="C183" s="496"/>
      <c r="D183" s="165" t="s">
        <v>490</v>
      </c>
      <c r="E183" s="504" t="s">
        <v>19</v>
      </c>
      <c r="F183" s="420">
        <f>'Uscite Gestionale'!D710</f>
        <v>0</v>
      </c>
      <c r="G183" s="420">
        <f>'Uscite Gestionale'!E710</f>
        <v>0</v>
      </c>
      <c r="H183" s="421">
        <f>'Uscite Gestionale'!F710</f>
        <v>0</v>
      </c>
    </row>
    <row r="184" spans="1:8" ht="13.5">
      <c r="A184" s="386"/>
      <c r="B184" s="496"/>
      <c r="C184" s="496"/>
      <c r="E184" s="505" t="s">
        <v>178</v>
      </c>
      <c r="F184" s="506">
        <v>0</v>
      </c>
      <c r="G184" s="506">
        <v>0</v>
      </c>
      <c r="H184" s="507">
        <v>0</v>
      </c>
    </row>
    <row r="185" spans="1:8" ht="13.5">
      <c r="A185" s="386"/>
      <c r="B185" s="496"/>
      <c r="C185" s="496"/>
      <c r="E185" s="505" t="s">
        <v>179</v>
      </c>
      <c r="F185" s="508">
        <v>0</v>
      </c>
      <c r="G185" s="508">
        <v>0</v>
      </c>
      <c r="H185" s="509">
        <v>0</v>
      </c>
    </row>
    <row r="186" spans="1:8" ht="13.5">
      <c r="A186" s="386"/>
      <c r="B186" s="496"/>
      <c r="C186" s="496"/>
      <c r="E186" s="504" t="s">
        <v>20</v>
      </c>
      <c r="F186" s="420">
        <f>'Uscite Gestionale'!D713</f>
        <v>0</v>
      </c>
      <c r="G186" s="510"/>
      <c r="H186" s="511"/>
    </row>
    <row r="187" spans="1:8" ht="13.5">
      <c r="A187" s="386"/>
      <c r="B187" s="496"/>
      <c r="C187" s="496"/>
      <c r="E187" s="552"/>
      <c r="F187" s="393"/>
      <c r="G187" s="512"/>
      <c r="H187" s="394"/>
    </row>
    <row r="188" spans="1:8" ht="13.5">
      <c r="A188" s="386"/>
      <c r="B188" s="521" t="s">
        <v>454</v>
      </c>
      <c r="C188" s="496" t="s">
        <v>447</v>
      </c>
      <c r="D188" s="497" t="s">
        <v>488</v>
      </c>
      <c r="E188" s="521" t="s">
        <v>19</v>
      </c>
      <c r="F188" s="515">
        <f aca="true" t="shared" si="12" ref="F188:H190">F183</f>
        <v>0</v>
      </c>
      <c r="G188" s="515">
        <f t="shared" si="12"/>
        <v>0</v>
      </c>
      <c r="H188" s="516">
        <f t="shared" si="12"/>
        <v>0</v>
      </c>
    </row>
    <row r="189" spans="1:8" ht="13.5">
      <c r="A189" s="386"/>
      <c r="B189" s="496"/>
      <c r="C189" s="496"/>
      <c r="E189" s="517" t="s">
        <v>178</v>
      </c>
      <c r="F189" s="569">
        <f t="shared" si="12"/>
        <v>0</v>
      </c>
      <c r="G189" s="569">
        <f t="shared" si="12"/>
        <v>0</v>
      </c>
      <c r="H189" s="570">
        <f t="shared" si="12"/>
        <v>0</v>
      </c>
    </row>
    <row r="190" spans="1:8" ht="13.5">
      <c r="A190" s="386"/>
      <c r="B190" s="496"/>
      <c r="C190" s="496"/>
      <c r="E190" s="533" t="s">
        <v>179</v>
      </c>
      <c r="F190" s="569">
        <f t="shared" si="12"/>
        <v>0</v>
      </c>
      <c r="G190" s="569">
        <f t="shared" si="12"/>
        <v>0</v>
      </c>
      <c r="H190" s="570">
        <f t="shared" si="12"/>
        <v>0</v>
      </c>
    </row>
    <row r="191" spans="1:8" s="301" customFormat="1" ht="13.5">
      <c r="A191" s="386"/>
      <c r="B191" s="365"/>
      <c r="C191" s="366"/>
      <c r="D191" s="165"/>
      <c r="E191" s="521" t="s">
        <v>20</v>
      </c>
      <c r="F191" s="565">
        <f>F186</f>
        <v>0</v>
      </c>
      <c r="G191" s="565"/>
      <c r="H191" s="566"/>
    </row>
    <row r="192" spans="1:8" s="301" customFormat="1" ht="13.5">
      <c r="A192" s="386"/>
      <c r="B192" s="365"/>
      <c r="C192" s="366"/>
      <c r="D192" s="165"/>
      <c r="E192" s="498"/>
      <c r="F192" s="481"/>
      <c r="G192" s="482"/>
      <c r="H192" s="525"/>
    </row>
    <row r="193" spans="1:8" ht="13.5">
      <c r="A193" s="386"/>
      <c r="F193" s="481"/>
      <c r="G193" s="482"/>
      <c r="H193" s="525"/>
    </row>
    <row r="194" spans="1:8" ht="12.75" customHeight="1">
      <c r="A194" s="621"/>
      <c r="B194" s="621"/>
      <c r="C194" s="526"/>
      <c r="D194" s="527"/>
      <c r="E194" s="528"/>
      <c r="F194" s="558"/>
      <c r="G194" s="559"/>
      <c r="H194" s="560"/>
    </row>
    <row r="195" spans="1:8" ht="12.75" customHeight="1">
      <c r="A195" s="622" t="s">
        <v>491</v>
      </c>
      <c r="B195" s="622"/>
      <c r="C195" s="622"/>
      <c r="D195" s="517" t="s">
        <v>487</v>
      </c>
      <c r="E195" s="521" t="s">
        <v>19</v>
      </c>
      <c r="F195" s="515">
        <f aca="true" t="shared" si="13" ref="F195:H197">+F188</f>
        <v>0</v>
      </c>
      <c r="G195" s="515">
        <f t="shared" si="13"/>
        <v>0</v>
      </c>
      <c r="H195" s="516">
        <f t="shared" si="13"/>
        <v>0</v>
      </c>
    </row>
    <row r="196" spans="1:8" ht="13.5">
      <c r="A196" s="386"/>
      <c r="B196" s="496"/>
      <c r="C196" s="496"/>
      <c r="E196" s="517" t="s">
        <v>178</v>
      </c>
      <c r="F196" s="569">
        <f t="shared" si="13"/>
        <v>0</v>
      </c>
      <c r="G196" s="569">
        <f t="shared" si="13"/>
        <v>0</v>
      </c>
      <c r="H196" s="570">
        <f t="shared" si="13"/>
        <v>0</v>
      </c>
    </row>
    <row r="197" spans="1:8" ht="13.5">
      <c r="A197" s="386"/>
      <c r="B197" s="496"/>
      <c r="C197" s="496"/>
      <c r="E197" s="533" t="s">
        <v>179</v>
      </c>
      <c r="F197" s="569">
        <f t="shared" si="13"/>
        <v>0</v>
      </c>
      <c r="G197" s="569">
        <f t="shared" si="13"/>
        <v>0</v>
      </c>
      <c r="H197" s="570">
        <f t="shared" si="13"/>
        <v>0</v>
      </c>
    </row>
    <row r="198" spans="1:8" ht="13.5">
      <c r="A198" s="503"/>
      <c r="B198" s="496"/>
      <c r="C198" s="496"/>
      <c r="D198" s="497"/>
      <c r="E198" s="521" t="s">
        <v>20</v>
      </c>
      <c r="F198" s="515">
        <f>+F191</f>
        <v>0</v>
      </c>
      <c r="G198" s="515"/>
      <c r="H198" s="516"/>
    </row>
    <row r="199" spans="1:8" ht="13.5">
      <c r="A199" s="380"/>
      <c r="B199" s="571"/>
      <c r="C199" s="571"/>
      <c r="D199" s="572"/>
      <c r="E199" s="573"/>
      <c r="F199" s="574"/>
      <c r="G199" s="575"/>
      <c r="H199" s="576"/>
    </row>
    <row r="200" spans="1:8" ht="12.75" customHeight="1">
      <c r="A200" s="622"/>
      <c r="B200" s="622"/>
      <c r="C200" s="496"/>
      <c r="D200" s="517"/>
      <c r="E200" s="498"/>
      <c r="F200" s="577"/>
      <c r="G200" s="309"/>
      <c r="H200" s="524"/>
    </row>
    <row r="201" spans="1:8" ht="12.75" customHeight="1">
      <c r="A201" s="622" t="s">
        <v>492</v>
      </c>
      <c r="B201" s="622"/>
      <c r="C201" s="622"/>
      <c r="D201" s="517"/>
      <c r="E201" s="521" t="s">
        <v>19</v>
      </c>
      <c r="F201" s="515">
        <f aca="true" t="shared" si="14" ref="F201:H203">+F65+F110+F147+F174+F195</f>
        <v>0</v>
      </c>
      <c r="G201" s="515">
        <f t="shared" si="14"/>
        <v>0</v>
      </c>
      <c r="H201" s="516">
        <f t="shared" si="14"/>
        <v>0</v>
      </c>
    </row>
    <row r="202" spans="1:8" ht="13.5">
      <c r="A202" s="501"/>
      <c r="B202" s="567"/>
      <c r="C202" s="568"/>
      <c r="D202" s="517"/>
      <c r="E202" s="517" t="s">
        <v>178</v>
      </c>
      <c r="F202" s="518">
        <f t="shared" si="14"/>
        <v>0</v>
      </c>
      <c r="G202" s="518">
        <f t="shared" si="14"/>
        <v>0</v>
      </c>
      <c r="H202" s="519">
        <f t="shared" si="14"/>
        <v>0</v>
      </c>
    </row>
    <row r="203" spans="1:8" ht="13.5">
      <c r="A203" s="503"/>
      <c r="B203" s="496"/>
      <c r="C203" s="496"/>
      <c r="D203" s="497"/>
      <c r="E203" s="533" t="s">
        <v>179</v>
      </c>
      <c r="F203" s="518">
        <f t="shared" si="14"/>
        <v>0</v>
      </c>
      <c r="G203" s="518">
        <f t="shared" si="14"/>
        <v>0</v>
      </c>
      <c r="H203" s="519">
        <f t="shared" si="14"/>
        <v>0</v>
      </c>
    </row>
    <row r="204" spans="1:8" ht="13.5">
      <c r="A204" s="503"/>
      <c r="B204" s="496"/>
      <c r="C204" s="496"/>
      <c r="D204" s="497"/>
      <c r="E204" s="521" t="s">
        <v>20</v>
      </c>
      <c r="F204" s="515">
        <f>+F68+F113+F150+F177+F198</f>
        <v>0</v>
      </c>
      <c r="G204" s="515"/>
      <c r="H204" s="516"/>
    </row>
    <row r="205" spans="1:8" ht="13.5">
      <c r="A205" s="380"/>
      <c r="B205" s="571"/>
      <c r="C205" s="571"/>
      <c r="D205" s="572"/>
      <c r="E205" s="573"/>
      <c r="F205" s="574"/>
      <c r="G205" s="575"/>
      <c r="H205" s="576"/>
    </row>
    <row r="206" spans="1:8" ht="12.75" customHeight="1">
      <c r="A206" s="622"/>
      <c r="B206" s="622"/>
      <c r="C206" s="496"/>
      <c r="D206" s="517"/>
      <c r="E206" s="498"/>
      <c r="F206" s="577"/>
      <c r="G206" s="309"/>
      <c r="H206" s="524"/>
    </row>
    <row r="207" spans="1:8" ht="12.75" customHeight="1">
      <c r="A207" s="622" t="s">
        <v>399</v>
      </c>
      <c r="B207" s="622"/>
      <c r="C207" s="622"/>
      <c r="D207" s="517"/>
      <c r="E207" s="578" t="s">
        <v>19</v>
      </c>
      <c r="F207" s="515">
        <f>+F201+F11</f>
        <v>0</v>
      </c>
      <c r="G207" s="515">
        <f>+G201+G11</f>
        <v>0</v>
      </c>
      <c r="H207" s="516">
        <f>+H201+H11</f>
        <v>0</v>
      </c>
    </row>
    <row r="208" spans="1:8" ht="13.5">
      <c r="A208" s="503"/>
      <c r="B208" s="567"/>
      <c r="C208" s="568"/>
      <c r="D208" s="517"/>
      <c r="E208" s="517" t="s">
        <v>178</v>
      </c>
      <c r="F208" s="518">
        <f aca="true" t="shared" si="15" ref="F208:H209">+F202</f>
        <v>0</v>
      </c>
      <c r="G208" s="518">
        <f t="shared" si="15"/>
        <v>0</v>
      </c>
      <c r="H208" s="519">
        <f t="shared" si="15"/>
        <v>0</v>
      </c>
    </row>
    <row r="209" spans="1:8" ht="13.5">
      <c r="A209" s="503"/>
      <c r="B209" s="496"/>
      <c r="C209" s="496"/>
      <c r="D209" s="497"/>
      <c r="E209" s="579" t="s">
        <v>179</v>
      </c>
      <c r="F209" s="518">
        <f t="shared" si="15"/>
        <v>0</v>
      </c>
      <c r="G209" s="518">
        <f t="shared" si="15"/>
        <v>0</v>
      </c>
      <c r="H209" s="519">
        <f t="shared" si="15"/>
        <v>0</v>
      </c>
    </row>
    <row r="210" spans="1:8" ht="13.5">
      <c r="A210" s="503"/>
      <c r="B210" s="496"/>
      <c r="C210" s="496"/>
      <c r="D210" s="497"/>
      <c r="E210" s="521" t="s">
        <v>20</v>
      </c>
      <c r="F210" s="515">
        <f>+F204</f>
        <v>0</v>
      </c>
      <c r="G210" s="515"/>
      <c r="H210" s="516"/>
    </row>
    <row r="211" spans="1:8" ht="12.75" customHeight="1">
      <c r="A211" s="625"/>
      <c r="B211" s="625"/>
      <c r="C211" s="571"/>
      <c r="D211" s="580"/>
      <c r="E211" s="572"/>
      <c r="F211" s="574"/>
      <c r="G211" s="581"/>
      <c r="H211" s="582"/>
    </row>
    <row r="213" spans="1:8" ht="27.75" customHeight="1">
      <c r="A213" s="626"/>
      <c r="B213" s="626"/>
      <c r="C213" s="626"/>
      <c r="D213" s="626"/>
      <c r="E213" s="626"/>
      <c r="F213" s="626"/>
      <c r="G213" s="626"/>
      <c r="H213" s="626"/>
    </row>
    <row r="214" spans="1:8" s="583" customFormat="1" ht="27" customHeight="1">
      <c r="A214" s="627"/>
      <c r="B214" s="627"/>
      <c r="C214" s="627"/>
      <c r="D214" s="627"/>
      <c r="E214" s="627"/>
      <c r="F214" s="627"/>
      <c r="G214" s="627"/>
      <c r="H214" s="627"/>
    </row>
  </sheetData>
  <sheetProtection selectLockedCells="1" selectUnlockedCells="1"/>
  <mergeCells count="33">
    <mergeCell ref="A211:B211"/>
    <mergeCell ref="A213:H213"/>
    <mergeCell ref="A214:H214"/>
    <mergeCell ref="A200:B200"/>
    <mergeCell ref="A201:C201"/>
    <mergeCell ref="A206:B206"/>
    <mergeCell ref="A207:C207"/>
    <mergeCell ref="A174:C174"/>
    <mergeCell ref="A180:B180"/>
    <mergeCell ref="A194:B194"/>
    <mergeCell ref="A195:C195"/>
    <mergeCell ref="A146:B146"/>
    <mergeCell ref="A147:C147"/>
    <mergeCell ref="A154:B154"/>
    <mergeCell ref="A173:B173"/>
    <mergeCell ref="A72:B72"/>
    <mergeCell ref="A109:B109"/>
    <mergeCell ref="A110:C110"/>
    <mergeCell ref="A117:B117"/>
    <mergeCell ref="H8:H9"/>
    <mergeCell ref="A13:B13"/>
    <mergeCell ref="A64:B64"/>
    <mergeCell ref="A65:C65"/>
    <mergeCell ref="A1:H1"/>
    <mergeCell ref="A3:H3"/>
    <mergeCell ref="A4:H4"/>
    <mergeCell ref="A6:C9"/>
    <mergeCell ref="D6:D9"/>
    <mergeCell ref="E6:E9"/>
    <mergeCell ref="F6:H6"/>
    <mergeCell ref="F7:H7"/>
    <mergeCell ref="F8:F9"/>
    <mergeCell ref="G8:G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2" manualBreakCount="2">
    <brk id="114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pr34408</cp:lastModifiedBy>
  <dcterms:created xsi:type="dcterms:W3CDTF">2022-05-02T11:40:04Z</dcterms:created>
  <dcterms:modified xsi:type="dcterms:W3CDTF">2023-05-02T12:22:15Z</dcterms:modified>
  <cp:category/>
  <cp:version/>
  <cp:contentType/>
  <cp:contentStatus/>
</cp:coreProperties>
</file>