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0" activeTab="4"/>
  </bookViews>
  <sheets>
    <sheet name="RIACCERTAMENTO ENTRATE" sheetId="1" r:id="rId1"/>
    <sheet name="RIACCERTAMENTO SPESE" sheetId="2" r:id="rId2"/>
    <sheet name="allegato 5 1" sheetId="3" r:id="rId3"/>
    <sheet name="allegato 5 2 " sheetId="4" r:id="rId4"/>
    <sheet name="FCDE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<sst xmlns="http://schemas.openxmlformats.org/spreadsheetml/2006/main" count="186" uniqueCount="141">
  <si>
    <t>Allegato A1</t>
  </si>
  <si>
    <t>Titolo</t>
  </si>
  <si>
    <t xml:space="preserve">Capitolo </t>
  </si>
  <si>
    <t>Accertamento</t>
  </si>
  <si>
    <t>Anno accertamento</t>
  </si>
  <si>
    <t>Residui attivi al 31/12/2017</t>
  </si>
  <si>
    <t>Residui eliminati</t>
  </si>
  <si>
    <t>Anno reimputazione</t>
  </si>
  <si>
    <t>Capitolo reimputazione</t>
  </si>
  <si>
    <t>Residuo reimputato</t>
  </si>
  <si>
    <t>Residui attivi al 01/01/2018</t>
  </si>
  <si>
    <t>Allegato A2</t>
  </si>
  <si>
    <t>Impegno 
subimpegno</t>
  </si>
  <si>
    <t>Anno impegno subimpegno</t>
  </si>
  <si>
    <t>Residui passivi al 31/12/2017</t>
  </si>
  <si>
    <t>Residui passivii al 01/01/2018</t>
  </si>
  <si>
    <t>RIACCERTAMENTO STRAORDINARIO DEI RESIDUI ATTIVI
(Art. 3 comma 7 - D.Lgs. 118/2011 e ss. mm. )</t>
  </si>
  <si>
    <t>RIACCERTAMENTO STRAORDINARIO DEI RESIDUI PASSIVI
(Art. 3 comma 7 - D.Lgs. 118/2011 e ss. mm. )</t>
  </si>
  <si>
    <r>
      <t>Motivazione</t>
    </r>
    <r>
      <rPr>
        <b/>
        <sz val="14"/>
        <rFont val="Arial"/>
        <family val="2"/>
      </rPr>
      <t>*</t>
    </r>
  </si>
  <si>
    <t>*</t>
  </si>
  <si>
    <t>fattura/nota di addebito pervenuta</t>
  </si>
  <si>
    <t xml:space="preserve">prestazione resa/fornitura effettuata </t>
  </si>
  <si>
    <r>
      <t>Natura della fonte di copertura</t>
    </r>
    <r>
      <rPr>
        <b/>
        <sz val="14"/>
        <rFont val="Arial"/>
        <family val="2"/>
      </rPr>
      <t>**</t>
    </r>
  </si>
  <si>
    <t>**</t>
  </si>
  <si>
    <t>per i residui eliminati indicare se derivanti da entrate libere o vincolate</t>
  </si>
  <si>
    <t>TOTALE</t>
  </si>
  <si>
    <t>TOTALE GENERALE</t>
  </si>
  <si>
    <t>RESIDUI ATTIVI DI PARTE CORRENTE</t>
  </si>
  <si>
    <t>RESIDUI ATTIVI IN CONTO CAPITALE</t>
  </si>
  <si>
    <t>RESIDUI PASSIVI DI PARTE CORRENTE</t>
  </si>
  <si>
    <t>RESIDUI PASSIVI IN CONTO CAPITALE</t>
  </si>
  <si>
    <t>Residui attivi incassati</t>
  </si>
  <si>
    <t>Residui passivi pagati</t>
  </si>
  <si>
    <t>incassato</t>
  </si>
  <si>
    <t>esigibile esercizio n.</t>
  </si>
  <si>
    <t>pagato</t>
  </si>
  <si>
    <t xml:space="preserve">Allegato B/1 </t>
  </si>
  <si>
    <t>Allegato n. 5/1</t>
  </si>
  <si>
    <t>al D.Lgs 118/2011</t>
  </si>
  <si>
    <t>PARTE CORRENTE</t>
  </si>
  <si>
    <t>CONTO CAPITALE</t>
  </si>
  <si>
    <t>a</t>
  </si>
  <si>
    <t>b</t>
  </si>
  <si>
    <r>
      <t xml:space="preserve">Eccedenza dei residui attivi riaccertati accantonata al Fondo pluriennale vincolato di spesa, di importo non superiore a  (7)=( 5 )-(4) - ( b)  altrimenti indicare 0 </t>
    </r>
    <r>
      <rPr>
        <vertAlign val="superscript"/>
        <sz val="10"/>
        <rFont val="Arial"/>
        <family val="2"/>
      </rPr>
      <t>(2)</t>
    </r>
  </si>
  <si>
    <t xml:space="preserve">Quota spese reimpegnate eccedente rispetto al FPV di entrata e alle entrate riaccertate, pari a (4)+(b)-(5)-(3) se positivo </t>
  </si>
  <si>
    <t>c</t>
  </si>
  <si>
    <r>
      <t xml:space="preserve">Eccedenza dei residui attivi riaccertati accantonata al Fondo pluriennale vincolato di spesa, di importo non superiore a  (12)=(10 )-(9)-( c), altrimenti indicare 0 </t>
    </r>
    <r>
      <rPr>
        <vertAlign val="superscript"/>
        <sz val="10"/>
        <rFont val="Arial"/>
        <family val="2"/>
      </rPr>
      <t>(2)</t>
    </r>
  </si>
  <si>
    <t xml:space="preserve">Quota spese reimpegnate eccedente rispetto al FPV di entrata e alle entrate riaccertate, pari a (9)+( c)-(10)-(8) se positivo </t>
  </si>
  <si>
    <t>d</t>
  </si>
  <si>
    <r>
      <t>Eccedenza dei residui attivi riaccertati accantonata al Fondo pluriennale vincolato di spesa, di importo non superiore a  (17)=(15)-(14)-( d) se positivo, altrimenti indicare 0</t>
    </r>
    <r>
      <rPr>
        <vertAlign val="superscript"/>
        <sz val="10"/>
        <rFont val="Arial"/>
        <family val="2"/>
      </rPr>
      <t>(2)</t>
    </r>
  </si>
  <si>
    <t xml:space="preserve">Quota spese reimpegnate eccedente rispetto al FPV di entrata e alle entrate riaccertate, pari a (14)+( d)-(15)-(13) se positivo </t>
  </si>
  <si>
    <t>(1) In caso di riaccertamento di residui attivi e passivi imputati ad altri titoli del bilancio, aggiungere al prospetto ulteriori colonne. Il riaccertamento straordinario dei residui è eslcuso solo per i residui attivi e passivi riguardanti le partite di giro e le operazioni per conto terzi, cui non si applica il principio di competenza finanziaria potenziata.</t>
  </si>
  <si>
    <t xml:space="preserve">(2) Indicare la quota dell'eccedenza dei residui attivi reimputati che è necessario accantonare per dare copertura ai residui passivi reimputati agli esercizi successivi se, in tali esercizi, il FPV accantonato in entrata del bilancio non è sufficiente. </t>
  </si>
  <si>
    <t>(3) Comprende anche le voci di spesa contenute nei quadri economici relative a spese di investimento, nei casi in cui, nel rispetto del principio applicato della contabilità finanziaria n. 5.4 , è consentita la costituzione del fondo pluriennale vincolato in assenza di obbligazioni giuridicamente costituite esigibili negli esercizi successivi.</t>
  </si>
  <si>
    <t>RIEPILOGO RIACCERTAMENTO STRAORDINARIO DEI RESIDUI</t>
  </si>
  <si>
    <t>Entrate accertate reimputate agli esercizi successivi</t>
  </si>
  <si>
    <t>TOTALE RESIDUI ATTIVI REIMPUTATI</t>
  </si>
  <si>
    <t>Impegni  reimputati agli esercizi successivi</t>
  </si>
  <si>
    <t>TOTALE RESIDUI PASSIVI REIMPUTATI</t>
  </si>
  <si>
    <t>Allegato n. 5/2</t>
  </si>
  <si>
    <t>PROSPETTO DIMOSTRATIVO DEL RISULTATO DI AMMINISTRAZIONE ALLA DATA DEL RIACCERTAMENTO STRAORDINARIO DEI RESIDUI</t>
  </si>
  <si>
    <t>RESIDUI ATTIVI CANCELLATI IN QUANTO NON CORRELATI AD OBBLIGAZIONI GIURIDICHE PERFEZIONATE (b)</t>
  </si>
  <si>
    <t>(-)</t>
  </si>
  <si>
    <r>
      <t xml:space="preserve">RESIDUI  PASSIVI CANCELLATI IN QUANTO NON CORRELATI AD OBBLIGAZIONI GIURIDICHE PERFEZIONATE ( c) </t>
    </r>
    <r>
      <rPr>
        <vertAlign val="superscript"/>
        <sz val="11"/>
        <color indexed="8"/>
        <rFont val="Calibri"/>
        <family val="2"/>
      </rPr>
      <t>(1)</t>
    </r>
  </si>
  <si>
    <t>(+)</t>
  </si>
  <si>
    <t>RESIDUI ATTIVI CANCELLATI IN QUANTO REIMPUTATI AGLI ESERCIZI IN CUI SONO ESIGIBILI (d)</t>
  </si>
  <si>
    <t>RESIDUI PASSIVI CANCELLATI IN QUANTO REIMPUTATI AGLI ESERCIZI IN CUI SONO ESIGIBILI (e)</t>
  </si>
  <si>
    <r>
      <t xml:space="preserve">RESIDUI PASSIVI DEFINITIVAMENTE CANCELLATI  CHE CONCORRONO ALLA DETERMINAZIONE DEL FONDO PLURIENNALE VINCOLATO (f) </t>
    </r>
    <r>
      <rPr>
        <vertAlign val="superscript"/>
        <sz val="11"/>
        <color indexed="8"/>
        <rFont val="Calibri"/>
        <family val="2"/>
      </rPr>
      <t>(7)</t>
    </r>
  </si>
  <si>
    <r>
      <t xml:space="preserve">FONDO PLURIENNALE VINCOLATO  </t>
    </r>
    <r>
      <rPr>
        <vertAlign val="superscript"/>
        <sz val="11"/>
        <color indexed="8"/>
        <rFont val="Calibri"/>
        <family val="2"/>
      </rPr>
      <t xml:space="preserve"> </t>
    </r>
    <r>
      <rPr>
        <sz val="10"/>
        <rFont val="Arial"/>
        <family val="2"/>
      </rPr>
      <t xml:space="preserve">g) = (e) -(d)+(f) </t>
    </r>
    <r>
      <rPr>
        <vertAlign val="superscript"/>
        <sz val="11"/>
        <color indexed="8"/>
        <rFont val="Calibri"/>
        <family val="2"/>
      </rPr>
      <t xml:space="preserve">  (2)</t>
    </r>
  </si>
  <si>
    <r>
      <t>Parte accantonata</t>
    </r>
    <r>
      <rPr>
        <sz val="11"/>
        <color indexed="8"/>
        <rFont val="Calibri"/>
        <family val="2"/>
      </rPr>
      <t xml:space="preserve">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</si>
  <si>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Fondo crediti di dubbia e difficile esazione al 31/12/…. </t>
    </r>
    <r>
      <rPr>
        <b/>
        <vertAlign val="superscript"/>
        <sz val="11"/>
        <rFont val="Calibri"/>
        <family val="2"/>
      </rPr>
      <t>(4)</t>
    </r>
  </si>
  <si>
    <r>
      <t xml:space="preserve">Fondo residui perenti al 31/12/…. (solo per le regioni) </t>
    </r>
    <r>
      <rPr>
        <vertAlign val="superscript"/>
        <sz val="11"/>
        <rFont val="Calibri"/>
        <family val="2"/>
      </rPr>
      <t xml:space="preserve"> </t>
    </r>
    <r>
      <rPr>
        <b/>
        <vertAlign val="superscript"/>
        <sz val="11"/>
        <rFont val="Calibri"/>
        <family val="2"/>
      </rPr>
      <t>(5)</t>
    </r>
  </si>
  <si>
    <t>Fondo ……..al 31/12/N-1</t>
  </si>
  <si>
    <t>Totale parte accantonata (i)</t>
  </si>
  <si>
    <t xml:space="preserve">Parte vincolata </t>
  </si>
  <si>
    <t xml:space="preserve">Vincoli derivanti da leggi e dai principi contabili </t>
  </si>
  <si>
    <t xml:space="preserve">Vincoli derivanti da trasferimenti  </t>
  </si>
  <si>
    <t xml:space="preserve">Vincoli derivanti dalla contrazione di mutui  </t>
  </si>
  <si>
    <t xml:space="preserve">Vincoli formalmente attribuiti dall'ente </t>
  </si>
  <si>
    <t xml:space="preserve">Altri vincoli da specificare di </t>
  </si>
  <si>
    <t>Totale parte vincolata (l)</t>
  </si>
  <si>
    <t xml:space="preserve">Totale parte destinata agli investimenti (m) </t>
  </si>
  <si>
    <t>1) Non comprende i residui passivi definitivamente cancellati  cui corrispondono procedure di affidamento attivate ai sensi dell’articolo 53, comma 2, del citato decreto legislativo n. 163 del 2006,  per i quali è stato iscritto il fondo pluriennale vincolato.</t>
  </si>
  <si>
    <t>3) Non comprende il fondo pluriennale vincolato.</t>
  </si>
  <si>
    <t>4) Indicare l'importo del  fondo crediti di dubbia e difficile esazione determinato a seguito del riaccertamento straordinario dei residui ai sensi di quanto previsto dall'articolo  14 del DPCM 28 dicembre 2011 e del principio applicato della contabilità finanziaria.</t>
  </si>
  <si>
    <t>(7) Comprende anche le voci di spesa contenute nei quadri economici relative a spese di investimento, nei casi in cui, nel rispetto del principio applicato della contabilità finanziaria n. 5.4 , è consentita la costituzione del fondo pluriennale vincolato in assenza di obbligazioni giuridicamente costituite esigibili negli esercizi successivi.</t>
  </si>
  <si>
    <t xml:space="preserve">DETERMINAZIONE DEL FONDO PLURIENNALE VINCOLATO NEL BILANCIO DI PREVISIONE 2018-2020 A SEGUITO DEL RIACCERTAMENTO STRAORDINARIO DEI RESIDUI                                                                                                                                                              ALLA DATA DEL 1° GENNAIO 2018 (1) </t>
  </si>
  <si>
    <t>FONDO PLURIENNALE DA ISCRIVERE IN ENTRATA DEL BILANCIO 2018</t>
  </si>
  <si>
    <t>Residui passivi  eliminati alla data del ° gennaio 2018  e reimpegnati con imputazione agli esercizi  2018 o successivi</t>
  </si>
  <si>
    <r>
      <t xml:space="preserve">Spesa corrispondente alle gare formalmente indette relative a lavori pubblici di cui all’articolo 3, comma 7, del decreto legislativo 12 aprile 2006, n. 163, che si prevede esigibili nel 2018 e negli esercizi successivi,  i cui impegni sono stati cancellati in assenza dell'obbligazione formalmente costituita </t>
    </r>
    <r>
      <rPr>
        <vertAlign val="superscript"/>
        <sz val="10"/>
        <rFont val="Arial"/>
        <family val="2"/>
      </rPr>
      <t>(3)</t>
    </r>
  </si>
  <si>
    <t>Residui attivi eliminati alla data del 1° gennaio 2018 e riaccertati con imputazione agli esercizi 2018 e successivi</t>
  </si>
  <si>
    <t>Fondo pluriennale vincolato da iscrivere nell'entrata  del bilancio  2018,  pari a (3)=( 1 )+( a )-( 2 ) se positivo, altrimenti indicare 0</t>
  </si>
  <si>
    <t>FONDO PLURIENNALE DI SPESA DEL BILANCIO 2018 E DI ENTRATA DEL BILANCIO 2019</t>
  </si>
  <si>
    <t>Spese reimpegnate con imputazione  all'esercizio 2018</t>
  </si>
  <si>
    <r>
      <t xml:space="preserve">Spesa corrispondente alle gare formalmente indette relative a lavori pubblici di cui all’articolo 3, comma 7, del decreto legislativo 12 aprile 2006, n. 163, che si prevede esigibili nel 2018   i cui impegni sono stati cancellati in assenza dell'obbligazione formalmente costituita </t>
    </r>
    <r>
      <rPr>
        <vertAlign val="superscript"/>
        <sz val="10"/>
        <rFont val="Arial"/>
        <family val="2"/>
      </rPr>
      <t>(3)</t>
    </r>
  </si>
  <si>
    <t>Entrate  riaccertate con imputazione  all' esercizio  2018</t>
  </si>
  <si>
    <t>Quota del Fondo pluriennale vincolato di entrata utilizzata nel 2018, pari a   (6)=( 4 )+( b )-(5) se positivo, altrimenti indicare 0</t>
  </si>
  <si>
    <t>Incremento del fondo pluriennale vincolato di spesa  del bilancio di previsione 2018 e del fondo pluriennale di entrata  dell'esercizio 2019  (8) = (3) -(6)+(7) .</t>
  </si>
  <si>
    <t>FONDO PLURIENNALE DI SPESA DEL BILANCIO 2018 E DI ENTRATA DEL BILANCIO 2020</t>
  </si>
  <si>
    <t>Spese reimpegnate con imputazione  all'esercizio 2019</t>
  </si>
  <si>
    <r>
      <t xml:space="preserve">Spesa corrispondente alle gare formalmente indette relative a lavori pubblici di cui all’articolo 3, comma 7, del decreto legislativo 12 aprile 2006, n. 163, che si prevede esigibili nel 2019   i cui impegni sono stati cancellati in assenza dell'obbligazione formalmente costituita  </t>
    </r>
    <r>
      <rPr>
        <vertAlign val="superscript"/>
        <sz val="10"/>
        <rFont val="Arial"/>
        <family val="2"/>
      </rPr>
      <t>(3)</t>
    </r>
  </si>
  <si>
    <t>Entrate  riaccertate con imputazione  all' esercizio  2019</t>
  </si>
  <si>
    <t>Quota del Fondo pluriennale vincolato accantonata in entrata  utilizzata nel 2019, pari a (11)=( 9 )+( c )-(10) se positivo, altrimenti indicare 0</t>
  </si>
  <si>
    <t>Incremento del fondo pluriennale vincolato di spesa  del bilancio di previsione 2019 e del fondo pluriennale di entrata  dell'esercizio 2020  (13) = (8) -(11)+(12)</t>
  </si>
  <si>
    <t xml:space="preserve">FONDO PLURIENNALE DI SPESA DEL BILANCIO 2020 (e di entrata del bilancio 2021 se predisposto) </t>
  </si>
  <si>
    <t>Spese reimpegnate con imputazione  all'esercizio 2020</t>
  </si>
  <si>
    <r>
      <t xml:space="preserve">Spesa corrispondente alle gare formalmente indette relative a lavori pubblici di cui all’articolo 3, comma 7, del decreto legislativo 12 aprile 2006, n. 163, che si prevede esigibili nel 2020   i cui impegni sono stati cancellati in assenza dell'obbligazione formalmente costituita </t>
    </r>
    <r>
      <rPr>
        <vertAlign val="superscript"/>
        <sz val="10"/>
        <rFont val="Arial"/>
        <family val="2"/>
      </rPr>
      <t>(3)</t>
    </r>
  </si>
  <si>
    <t>Entrate  riaccertate con imputazione  all' esercizio  2020</t>
  </si>
  <si>
    <t>Quota del Fondo pluriennale vincolato accantonata in entrata  utilizzata nel 2020, pari a (16)=(14)+( d)-(15), altrimenti indicare 0</t>
  </si>
  <si>
    <t>Incremento del fondo pluriennale vincolato di spesa  del bilancio di previsione 2020  (18) = (13) -(16)+(17)</t>
  </si>
  <si>
    <t>Entrate accertate reimputate al 2018</t>
  </si>
  <si>
    <t>Entrate accertate reimputate al 2019</t>
  </si>
  <si>
    <t>Entrate accertate reimputate al 2020</t>
  </si>
  <si>
    <t>Impegni  reimputati al 2018</t>
  </si>
  <si>
    <t>Impegni  reimputati al 2019</t>
  </si>
  <si>
    <t>Impegni  reimputati al 2020</t>
  </si>
  <si>
    <t>RISULTATO DI AMMINISTRAZIONE AL 31 DICEMBRE 2017 DETERMINATO NEL RENDICONTO 2017 (a)</t>
  </si>
  <si>
    <t>RISULTATO DI AMMINISTRAZIONE AL 1° GENNAIO 2018 - DOPO IL RIACCERTAMENTO STRAORDINARIO DEI RESIDUI (h) = (a) -(b) +  ( c) - (d)+ (e) + (f) -(g)</t>
  </si>
  <si>
    <t xml:space="preserve">Composizione del risultato di amministrazione  al 1° gennaio 2018 - dopo il riaccertamento straordianrio dei residui (g): </t>
  </si>
  <si>
    <t>2) Corrisponde alla somma del fondo pluriennale vincolato di parte corrente e del fondo pluriennale vincolato in conto capilate determinato dall'allegato concernente il fondo pluriennale vincolato (riga n. 3). Tale importo è  iscritto in entrata del bilancio di previsione 2018 -2020, relativo all'esercizio 2018.</t>
  </si>
  <si>
    <t>5) Solo per le regioni Indicare il ….% dello stock complessivo dei residui perenti al 31 dicembre 2017.</t>
  </si>
  <si>
    <t xml:space="preserve">6) In caso di risultato negativo le regioni iscrivono nel passivo del bilancio di previsione dell'esercizio 2018  l'importo di cui alla lettera n, al netto dell'ammontare di debito autorizzato non ancora contratto. </t>
  </si>
  <si>
    <t>Totale parte disponibile (n) =(h)-(i)-(l)-(m)</t>
  </si>
  <si>
    <r>
      <t xml:space="preserve">Se (n) è negativo, tale importo è iscritto tra le spese del bilancio di previsione 2018 </t>
    </r>
    <r>
      <rPr>
        <b/>
        <vertAlign val="superscript"/>
        <sz val="11"/>
        <rFont val="Calibri"/>
        <family val="2"/>
      </rPr>
      <t>(6)</t>
    </r>
  </si>
  <si>
    <t>insussistente</t>
  </si>
  <si>
    <t xml:space="preserve"> A2 RESIDUI ELIMINATI</t>
  </si>
  <si>
    <t>Esempio calcolo accantonamento del fondo crediti di dubbia esigibilità</t>
  </si>
  <si>
    <t xml:space="preserve">
RENDICONTO
 2013</t>
  </si>
  <si>
    <t xml:space="preserve">
RENDICONTO
 2014</t>
  </si>
  <si>
    <t xml:space="preserve">
RENDICONTO
 2015</t>
  </si>
  <si>
    <t xml:space="preserve">
RENDICONTO
 2016</t>
  </si>
  <si>
    <t xml:space="preserve">
RENDICONTO
 2017</t>
  </si>
  <si>
    <t>TOTALE QUINQUENNIO</t>
  </si>
  <si>
    <t>% FONDO
 (100-%MEDIA)</t>
  </si>
  <si>
    <t>RESIDUI ATTIVI ALL'1/01/2018 (*)</t>
  </si>
  <si>
    <t>ACCANTONAMENTO 
FCDE</t>
  </si>
  <si>
    <t>RESIDUI ATTIVI</t>
  </si>
  <si>
    <t>INCASSATI IN CONTO RESIDUI</t>
  </si>
  <si>
    <t>%RESIDUI/INCASSI</t>
  </si>
  <si>
    <t xml:space="preserve">MEDIA SEMPLICE SUI TOTALI </t>
  </si>
  <si>
    <t>(*) residui attivi al 31/12/2017 depurati da importi eliminati, reimputati e già incassati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</si>
</sst>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 &quot;#,##0.00"/>
  </numFmts>
  <fonts count="2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6"/>
      <name val="Calibri"/>
      <family val="2"/>
    </font>
    <font>
      <b/>
      <sz val="13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/>
      <top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4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5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/>
    </xf>
    <xf numFmtId="4" fontId="0" fillId="0" borderId="2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/>
    </xf>
    <xf numFmtId="4" fontId="0" fillId="0" borderId="1" xfId="0" applyNumberForma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4" fontId="0" fillId="8" borderId="2" xfId="0" applyNumberFormat="1" applyFill="1" applyBorder="1" applyAlignment="1">
      <alignment/>
    </xf>
    <xf numFmtId="0" fontId="0" fillId="7" borderId="0" xfId="0" applyFill="1" applyAlignment="1">
      <alignment/>
    </xf>
    <xf numFmtId="0" fontId="7" fillId="9" borderId="2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4" fontId="0" fillId="10" borderId="1" xfId="0" applyNumberFormat="1" applyFill="1" applyBorder="1" applyAlignment="1">
      <alignment/>
    </xf>
    <xf numFmtId="164" fontId="0" fillId="10" borderId="1" xfId="0" applyNumberFormat="1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2" xfId="0" applyFill="1" applyBorder="1" applyAlignment="1">
      <alignment horizontal="center" wrapText="1"/>
    </xf>
    <xf numFmtId="4" fontId="0" fillId="10" borderId="2" xfId="0" applyNumberFormat="1" applyFill="1" applyBorder="1" applyAlignment="1">
      <alignment/>
    </xf>
    <xf numFmtId="164" fontId="0" fillId="10" borderId="2" xfId="0" applyNumberFormat="1" applyFill="1" applyBorder="1" applyAlignment="1">
      <alignment/>
    </xf>
    <xf numFmtId="0" fontId="0" fillId="10" borderId="2" xfId="0" applyFill="1" applyBorder="1" applyAlignment="1">
      <alignment/>
    </xf>
    <xf numFmtId="0" fontId="4" fillId="8" borderId="2" xfId="0" applyFont="1" applyFill="1" applyBorder="1" applyAlignment="1">
      <alignment horizontal="center" wrapText="1"/>
    </xf>
    <xf numFmtId="0" fontId="4" fillId="11" borderId="2" xfId="0" applyFont="1" applyFill="1" applyBorder="1" applyAlignment="1">
      <alignment horizontal="center" wrapText="1"/>
    </xf>
    <xf numFmtId="0" fontId="4" fillId="12" borderId="2" xfId="0" applyFont="1" applyFill="1" applyBorder="1" applyAlignment="1">
      <alignment horizontal="center" wrapText="1"/>
    </xf>
    <xf numFmtId="0" fontId="4" fillId="13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2" borderId="5" xfId="0" applyFill="1" applyBorder="1" applyAlignment="1">
      <alignment/>
    </xf>
    <xf numFmtId="4" fontId="0" fillId="2" borderId="5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164" fontId="0" fillId="4" borderId="5" xfId="0" applyNumberFormat="1" applyFill="1" applyBorder="1" applyAlignment="1">
      <alignment/>
    </xf>
    <xf numFmtId="0" fontId="0" fillId="3" borderId="5" xfId="0" applyFill="1" applyBorder="1" applyAlignment="1">
      <alignment/>
    </xf>
    <xf numFmtId="4" fontId="0" fillId="3" borderId="5" xfId="0" applyNumberFormat="1" applyFill="1" applyBorder="1" applyAlignment="1">
      <alignment/>
    </xf>
    <xf numFmtId="4" fontId="0" fillId="5" borderId="5" xfId="0" applyNumberFormat="1" applyFill="1" applyBorder="1" applyAlignment="1">
      <alignment/>
    </xf>
    <xf numFmtId="0" fontId="0" fillId="6" borderId="6" xfId="0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12" borderId="2" xfId="0" applyFont="1" applyFill="1" applyBorder="1" applyAlignment="1">
      <alignment horizontal="center" wrapText="1"/>
    </xf>
    <xf numFmtId="0" fontId="2" fillId="13" borderId="2" xfId="0" applyFont="1" applyFill="1" applyBorder="1" applyAlignment="1">
      <alignment horizontal="center" wrapText="1"/>
    </xf>
    <xf numFmtId="4" fontId="0" fillId="14" borderId="2" xfId="0" applyNumberFormat="1" applyFill="1" applyBorder="1" applyAlignment="1">
      <alignment/>
    </xf>
    <xf numFmtId="4" fontId="0" fillId="15" borderId="2" xfId="0" applyNumberFormat="1" applyFill="1" applyBorder="1" applyAlignment="1">
      <alignment/>
    </xf>
    <xf numFmtId="0" fontId="0" fillId="16" borderId="2" xfId="0" applyFill="1" applyBorder="1" applyAlignment="1">
      <alignment/>
    </xf>
    <xf numFmtId="4" fontId="0" fillId="16" borderId="2" xfId="0" applyNumberFormat="1" applyFill="1" applyBorder="1" applyAlignment="1">
      <alignment/>
    </xf>
    <xf numFmtId="1" fontId="1" fillId="0" borderId="0" xfId="0" applyNumberFormat="1" applyFont="1" applyBorder="1" applyAlignment="1">
      <alignment horizontal="center" wrapText="1"/>
    </xf>
    <xf numFmtId="1" fontId="2" fillId="8" borderId="2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" fontId="1" fillId="0" borderId="0" xfId="0" applyNumberFormat="1" applyFont="1" applyBorder="1" applyAlignment="1">
      <alignment horizontal="center" wrapText="1"/>
    </xf>
    <xf numFmtId="4" fontId="2" fillId="12" borderId="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4" fillId="8" borderId="2" xfId="0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/>
    </xf>
    <xf numFmtId="0" fontId="0" fillId="17" borderId="2" xfId="0" applyFill="1" applyBorder="1" applyAlignment="1">
      <alignment wrapText="1"/>
    </xf>
    <xf numFmtId="0" fontId="0" fillId="6" borderId="2" xfId="0" applyFill="1" applyBorder="1" applyAlignment="1">
      <alignment horizontal="left" wrapText="1"/>
    </xf>
    <xf numFmtId="4" fontId="0" fillId="7" borderId="2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4" fontId="0" fillId="7" borderId="0" xfId="0" applyNumberFormat="1" applyFill="1" applyAlignment="1">
      <alignment/>
    </xf>
    <xf numFmtId="0" fontId="10" fillId="0" borderId="0" xfId="19">
      <alignment/>
      <protection/>
    </xf>
    <xf numFmtId="0" fontId="11" fillId="0" borderId="0" xfId="19" applyFont="1" applyBorder="1" applyAlignment="1">
      <alignment horizontal="right" vertical="top"/>
      <protection/>
    </xf>
    <xf numFmtId="0" fontId="10" fillId="0" borderId="0" xfId="19" applyBorder="1">
      <alignment/>
      <protection/>
    </xf>
    <xf numFmtId="0" fontId="13" fillId="0" borderId="7" xfId="19" applyFont="1" applyFill="1" applyBorder="1" applyAlignment="1">
      <alignment horizontal="left" wrapText="1"/>
      <protection/>
    </xf>
    <xf numFmtId="0" fontId="10" fillId="0" borderId="8" xfId="19" applyFill="1" applyBorder="1" applyAlignment="1">
      <alignment/>
      <protection/>
    </xf>
    <xf numFmtId="0" fontId="13" fillId="0" borderId="9" xfId="19" applyFont="1" applyFill="1" applyBorder="1" applyAlignment="1">
      <alignment horizontal="center" wrapText="1"/>
      <protection/>
    </xf>
    <xf numFmtId="0" fontId="13" fillId="0" borderId="10" xfId="19" applyFont="1" applyFill="1" applyBorder="1" applyAlignment="1">
      <alignment horizontal="center" wrapText="1"/>
      <protection/>
    </xf>
    <xf numFmtId="0" fontId="10" fillId="0" borderId="11" xfId="19" applyFill="1" applyBorder="1" applyAlignment="1">
      <alignment horizontal="center" vertical="top"/>
      <protection/>
    </xf>
    <xf numFmtId="43" fontId="10" fillId="18" borderId="12" xfId="17" applyFont="1" applyFill="1" applyBorder="1" applyAlignment="1" applyProtection="1">
      <alignment vertical="top"/>
      <protection locked="0"/>
    </xf>
    <xf numFmtId="43" fontId="10" fillId="18" borderId="13" xfId="17" applyFont="1" applyFill="1" applyBorder="1" applyAlignment="1" applyProtection="1">
      <alignment vertical="top"/>
      <protection locked="0"/>
    </xf>
    <xf numFmtId="0" fontId="0" fillId="0" borderId="14" xfId="18" applyFont="1" applyFill="1" applyBorder="1" applyAlignment="1">
      <alignment wrapText="1"/>
      <protection/>
    </xf>
    <xf numFmtId="0" fontId="10" fillId="0" borderId="11" xfId="19" applyFill="1" applyBorder="1" applyAlignment="1">
      <alignment horizontal="center" vertical="center"/>
      <protection/>
    </xf>
    <xf numFmtId="43" fontId="10" fillId="18" borderId="15" xfId="17" applyFont="1" applyFill="1" applyBorder="1" applyAlignment="1" applyProtection="1">
      <alignment vertical="top"/>
      <protection locked="0"/>
    </xf>
    <xf numFmtId="43" fontId="10" fillId="18" borderId="16" xfId="17" applyFont="1" applyFill="1" applyBorder="1" applyAlignment="1" applyProtection="1">
      <alignment vertical="top"/>
      <protection locked="0"/>
    </xf>
    <xf numFmtId="0" fontId="10" fillId="0" borderId="17" xfId="19" applyFill="1" applyBorder="1" applyAlignment="1">
      <alignment horizontal="center" vertical="top"/>
      <protection/>
    </xf>
    <xf numFmtId="43" fontId="10" fillId="18" borderId="2" xfId="17" applyFont="1" applyFill="1" applyBorder="1" applyAlignment="1" applyProtection="1">
      <alignment vertical="top"/>
      <protection locked="0"/>
    </xf>
    <xf numFmtId="43" fontId="10" fillId="18" borderId="18" xfId="17" applyFont="1" applyFill="1" applyBorder="1" applyAlignment="1" applyProtection="1">
      <alignment vertical="top"/>
      <protection locked="0"/>
    </xf>
    <xf numFmtId="0" fontId="13" fillId="10" borderId="19" xfId="18" applyFont="1" applyFill="1" applyBorder="1" applyAlignment="1">
      <alignment vertical="top" wrapText="1"/>
      <protection/>
    </xf>
    <xf numFmtId="0" fontId="13" fillId="10" borderId="20" xfId="19" applyFont="1" applyFill="1" applyBorder="1" applyAlignment="1">
      <alignment horizontal="center" vertical="center"/>
      <protection/>
    </xf>
    <xf numFmtId="43" fontId="13" fillId="10" borderId="21" xfId="17" applyFont="1" applyFill="1" applyBorder="1" applyAlignment="1">
      <alignment vertical="center"/>
    </xf>
    <xf numFmtId="43" fontId="13" fillId="10" borderId="22" xfId="17" applyFont="1" applyFill="1" applyBorder="1" applyAlignment="1">
      <alignment vertical="center"/>
    </xf>
    <xf numFmtId="0" fontId="13" fillId="10" borderId="0" xfId="18" applyFont="1" applyFill="1" applyBorder="1" applyAlignment="1">
      <alignment vertical="top" wrapText="1"/>
      <protection/>
    </xf>
    <xf numFmtId="0" fontId="13" fillId="10" borderId="0" xfId="19" applyFont="1" applyFill="1" applyBorder="1" applyAlignment="1">
      <alignment horizontal="center" vertical="center"/>
      <protection/>
    </xf>
    <xf numFmtId="43" fontId="13" fillId="10" borderId="0" xfId="17" applyFont="1" applyFill="1" applyBorder="1" applyAlignment="1">
      <alignment vertical="center"/>
    </xf>
    <xf numFmtId="0" fontId="13" fillId="0" borderId="0" xfId="18" applyFont="1" applyFill="1" applyBorder="1" applyAlignment="1">
      <alignment wrapText="1"/>
      <protection/>
    </xf>
    <xf numFmtId="0" fontId="13" fillId="0" borderId="0" xfId="19" applyFont="1" applyFill="1" applyBorder="1" applyAlignment="1">
      <alignment horizontal="center" vertical="center"/>
      <protection/>
    </xf>
    <xf numFmtId="43" fontId="10" fillId="0" borderId="0" xfId="17" applyFont="1" applyFill="1" applyBorder="1" applyAlignment="1">
      <alignment vertical="center"/>
    </xf>
    <xf numFmtId="0" fontId="13" fillId="0" borderId="7" xfId="18" applyFont="1" applyFill="1" applyBorder="1" applyAlignment="1">
      <alignment wrapText="1"/>
      <protection/>
    </xf>
    <xf numFmtId="0" fontId="13" fillId="0" borderId="8" xfId="19" applyFont="1" applyFill="1" applyBorder="1" applyAlignment="1">
      <alignment horizontal="center" vertical="center"/>
      <protection/>
    </xf>
    <xf numFmtId="0" fontId="13" fillId="0" borderId="9" xfId="19" applyFont="1" applyBorder="1" applyAlignment="1">
      <alignment horizontal="center" wrapText="1"/>
      <protection/>
    </xf>
    <xf numFmtId="0" fontId="13" fillId="0" borderId="10" xfId="19" applyFont="1" applyBorder="1" applyAlignment="1">
      <alignment horizontal="center" wrapText="1"/>
      <protection/>
    </xf>
    <xf numFmtId="0" fontId="10" fillId="0" borderId="11" xfId="19" applyBorder="1" applyAlignment="1">
      <alignment horizontal="center" vertical="top"/>
      <protection/>
    </xf>
    <xf numFmtId="0" fontId="10" fillId="0" borderId="17" xfId="19" applyBorder="1" applyAlignment="1">
      <alignment horizontal="center" vertical="top"/>
      <protection/>
    </xf>
    <xf numFmtId="0" fontId="10" fillId="0" borderId="2" xfId="19" applyBorder="1" applyAlignment="1">
      <alignment horizontal="center" vertical="top"/>
      <protection/>
    </xf>
    <xf numFmtId="43" fontId="10" fillId="0" borderId="2" xfId="17" applyFont="1" applyBorder="1" applyAlignment="1">
      <alignment vertical="top"/>
    </xf>
    <xf numFmtId="43" fontId="10" fillId="0" borderId="18" xfId="17" applyFont="1" applyBorder="1" applyAlignment="1">
      <alignment vertical="top"/>
    </xf>
    <xf numFmtId="43" fontId="10" fillId="18" borderId="2" xfId="19" applyNumberFormat="1" applyFill="1" applyBorder="1" applyProtection="1">
      <alignment/>
      <protection locked="0"/>
    </xf>
    <xf numFmtId="43" fontId="10" fillId="18" borderId="18" xfId="19" applyNumberFormat="1" applyFill="1" applyBorder="1" applyProtection="1">
      <alignment/>
      <protection locked="0"/>
    </xf>
    <xf numFmtId="0" fontId="10" fillId="0" borderId="23" xfId="19" applyBorder="1" applyAlignment="1">
      <alignment horizontal="center" vertical="top"/>
      <protection/>
    </xf>
    <xf numFmtId="43" fontId="10" fillId="0" borderId="2" xfId="19" applyNumberFormat="1" applyBorder="1">
      <alignment/>
      <protection/>
    </xf>
    <xf numFmtId="43" fontId="10" fillId="0" borderId="18" xfId="19" applyNumberFormat="1" applyBorder="1">
      <alignment/>
      <protection/>
    </xf>
    <xf numFmtId="0" fontId="13" fillId="10" borderId="19" xfId="18" applyFont="1" applyFill="1" applyBorder="1" applyAlignment="1">
      <alignment wrapText="1"/>
      <protection/>
    </xf>
    <xf numFmtId="43" fontId="10" fillId="0" borderId="0" xfId="19" applyNumberFormat="1" applyFill="1">
      <alignment/>
      <protection/>
    </xf>
    <xf numFmtId="0" fontId="13" fillId="0" borderId="24" xfId="18" applyFont="1" applyFill="1" applyBorder="1" applyAlignment="1">
      <alignment wrapText="1"/>
      <protection/>
    </xf>
    <xf numFmtId="0" fontId="13" fillId="0" borderId="24" xfId="19" applyFont="1" applyFill="1" applyBorder="1" applyAlignment="1">
      <alignment horizontal="center" vertical="top"/>
      <protection/>
    </xf>
    <xf numFmtId="43" fontId="13" fillId="0" borderId="24" xfId="17" applyFont="1" applyFill="1" applyBorder="1" applyAlignment="1">
      <alignment vertical="top"/>
    </xf>
    <xf numFmtId="0" fontId="10" fillId="0" borderId="8" xfId="19" applyFill="1" applyBorder="1" applyAlignment="1">
      <alignment horizontal="center"/>
      <protection/>
    </xf>
    <xf numFmtId="0" fontId="10" fillId="0" borderId="0" xfId="19" applyAlignment="1">
      <alignment horizontal="center"/>
      <protection/>
    </xf>
    <xf numFmtId="0" fontId="13" fillId="0" borderId="0" xfId="19" applyFont="1" applyFill="1" applyBorder="1" applyAlignment="1">
      <alignment vertical="center"/>
      <protection/>
    </xf>
    <xf numFmtId="0" fontId="13" fillId="0" borderId="0" xfId="19" applyFont="1" applyAlignment="1">
      <alignment horizontal="right"/>
      <protection/>
    </xf>
    <xf numFmtId="0" fontId="10" fillId="0" borderId="0" xfId="19" applyAlignment="1">
      <alignment horizontal="right"/>
      <protection/>
    </xf>
    <xf numFmtId="43" fontId="10" fillId="0" borderId="25" xfId="19" applyNumberFormat="1" applyBorder="1">
      <alignment/>
      <protection/>
    </xf>
    <xf numFmtId="43" fontId="10" fillId="0" borderId="26" xfId="19" applyNumberFormat="1" applyBorder="1">
      <alignment/>
      <protection/>
    </xf>
    <xf numFmtId="0" fontId="0" fillId="0" borderId="27" xfId="18" applyFont="1" applyBorder="1" applyAlignment="1">
      <alignment wrapText="1"/>
      <protection/>
    </xf>
    <xf numFmtId="0" fontId="0" fillId="0" borderId="28" xfId="18" applyFont="1" applyBorder="1" applyAlignment="1">
      <alignment wrapText="1"/>
      <protection/>
    </xf>
    <xf numFmtId="0" fontId="0" fillId="0" borderId="14" xfId="18" applyFont="1" applyBorder="1" applyAlignment="1">
      <alignment wrapText="1"/>
      <protection/>
    </xf>
    <xf numFmtId="0" fontId="0" fillId="0" borderId="29" xfId="18" applyFont="1" applyBorder="1" applyAlignment="1">
      <alignment wrapText="1"/>
      <protection/>
    </xf>
    <xf numFmtId="0" fontId="0" fillId="0" borderId="28" xfId="18" applyFont="1" applyBorder="1" applyAlignment="1">
      <alignment horizontal="left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2" fontId="13" fillId="0" borderId="30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43" fontId="13" fillId="0" borderId="31" xfId="15" applyFont="1" applyFill="1" applyBorder="1" applyAlignment="1">
      <alignment horizontal="center"/>
    </xf>
    <xf numFmtId="0" fontId="13" fillId="0" borderId="32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2" fontId="13" fillId="0" borderId="33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43" fontId="13" fillId="0" borderId="34" xfId="15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6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43" fontId="2" fillId="0" borderId="36" xfId="15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3" fillId="0" borderId="19" xfId="0" applyFont="1" applyFill="1" applyBorder="1" applyAlignment="1">
      <alignment horizontal="right" wrapText="1"/>
    </xf>
    <xf numFmtId="0" fontId="10" fillId="0" borderId="37" xfId="0" applyFont="1" applyFill="1" applyBorder="1" applyAlignment="1">
      <alignment horizontal="center"/>
    </xf>
    <xf numFmtId="43" fontId="13" fillId="0" borderId="38" xfId="15" applyFont="1" applyFill="1" applyBorder="1" applyAlignment="1">
      <alignment horizontal="center"/>
    </xf>
    <xf numFmtId="0" fontId="13" fillId="0" borderId="0" xfId="19" applyFont="1" applyFill="1" applyAlignment="1">
      <alignment horizontal="right"/>
      <protection/>
    </xf>
    <xf numFmtId="0" fontId="10" fillId="0" borderId="8" xfId="0" applyFont="1" applyFill="1" applyBorder="1" applyAlignment="1">
      <alignment horizontal="center"/>
    </xf>
    <xf numFmtId="43" fontId="13" fillId="0" borderId="8" xfId="15" applyFont="1" applyFill="1" applyBorder="1" applyAlignment="1">
      <alignment horizontal="center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31" xfId="0" applyFont="1" applyBorder="1" applyAlignment="1">
      <alignment wrapText="1"/>
    </xf>
    <xf numFmtId="0" fontId="19" fillId="0" borderId="32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3" fillId="0" borderId="3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 quotePrefix="1">
      <alignment wrapText="1"/>
    </xf>
    <xf numFmtId="0" fontId="0" fillId="0" borderId="39" xfId="18" applyFont="1" applyFill="1" applyBorder="1" applyAlignment="1">
      <alignment wrapText="1"/>
      <protection/>
    </xf>
    <xf numFmtId="0" fontId="0" fillId="0" borderId="40" xfId="18" applyFont="1" applyFill="1" applyBorder="1" applyAlignment="1">
      <alignment wrapText="1"/>
      <protection/>
    </xf>
    <xf numFmtId="0" fontId="10" fillId="0" borderId="0" xfId="19" applyFont="1" applyAlignment="1">
      <alignment horizontal="right"/>
      <protection/>
    </xf>
    <xf numFmtId="4" fontId="0" fillId="0" borderId="41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41" xfId="0" applyNumberFormat="1" applyBorder="1" applyAlignment="1">
      <alignment/>
    </xf>
    <xf numFmtId="4" fontId="13" fillId="0" borderId="42" xfId="0" applyNumberFormat="1" applyFont="1" applyFill="1" applyBorder="1" applyAlignment="1">
      <alignment horizontal="center"/>
    </xf>
    <xf numFmtId="4" fontId="13" fillId="0" borderId="18" xfId="0" applyNumberFormat="1" applyFont="1" applyFill="1" applyBorder="1" applyAlignment="1">
      <alignment horizontal="center"/>
    </xf>
    <xf numFmtId="0" fontId="2" fillId="0" borderId="0" xfId="20" applyFont="1" applyFill="1" applyBorder="1">
      <alignment/>
      <protection/>
    </xf>
    <xf numFmtId="0" fontId="0" fillId="0" borderId="2" xfId="20" applyBorder="1">
      <alignment/>
      <protection/>
    </xf>
    <xf numFmtId="0" fontId="2" fillId="4" borderId="2" xfId="20" applyFont="1" applyFill="1" applyBorder="1" applyAlignment="1">
      <alignment horizontal="center" wrapText="1"/>
      <protection/>
    </xf>
    <xf numFmtId="0" fontId="2" fillId="0" borderId="2" xfId="20" applyFont="1" applyBorder="1" applyAlignment="1">
      <alignment horizontal="center" wrapText="1"/>
      <protection/>
    </xf>
    <xf numFmtId="0" fontId="2" fillId="0" borderId="2" xfId="20" applyFont="1" applyFill="1" applyBorder="1" applyAlignment="1">
      <alignment horizontal="center" wrapText="1"/>
      <protection/>
    </xf>
    <xf numFmtId="0" fontId="2" fillId="0" borderId="2" xfId="20" applyFont="1" applyBorder="1">
      <alignment/>
      <protection/>
    </xf>
    <xf numFmtId="0" fontId="0" fillId="0" borderId="2" xfId="20" applyBorder="1" applyProtection="1">
      <alignment/>
      <protection locked="0"/>
    </xf>
    <xf numFmtId="4" fontId="0" fillId="0" borderId="2" xfId="20" applyNumberFormat="1" applyBorder="1" applyProtection="1">
      <alignment/>
      <protection locked="0"/>
    </xf>
    <xf numFmtId="10" fontId="0" fillId="0" borderId="2" xfId="0" applyNumberFormat="1" applyBorder="1" applyAlignment="1">
      <alignment/>
    </xf>
    <xf numFmtId="10" fontId="0" fillId="0" borderId="2" xfId="20" applyNumberFormat="1" applyFill="1" applyBorder="1">
      <alignment/>
      <protection/>
    </xf>
    <xf numFmtId="10" fontId="0" fillId="0" borderId="2" xfId="20" applyNumberFormat="1" applyBorder="1">
      <alignment/>
      <protection/>
    </xf>
    <xf numFmtId="0" fontId="0" fillId="19" borderId="2" xfId="0" applyFill="1" applyBorder="1" applyAlignment="1">
      <alignment/>
    </xf>
    <xf numFmtId="10" fontId="2" fillId="4" borderId="2" xfId="20" applyNumberFormat="1" applyFont="1" applyFill="1" applyBorder="1">
      <alignment/>
      <protection/>
    </xf>
    <xf numFmtId="10" fontId="2" fillId="19" borderId="2" xfId="20" applyNumberFormat="1" applyFont="1" applyFill="1" applyBorder="1">
      <alignment/>
      <protection/>
    </xf>
    <xf numFmtId="165" fontId="2" fillId="19" borderId="2" xfId="20" applyNumberFormat="1" applyFont="1" applyFill="1" applyBorder="1">
      <alignment/>
      <protection/>
    </xf>
    <xf numFmtId="0" fontId="18" fillId="0" borderId="43" xfId="0" applyFont="1" applyFill="1" applyBorder="1" applyAlignment="1">
      <alignment horizontal="right"/>
    </xf>
    <xf numFmtId="0" fontId="18" fillId="0" borderId="44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8" fillId="0" borderId="32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" fillId="0" borderId="46" xfId="0" applyFont="1" applyBorder="1" applyAlignment="1">
      <alignment horizontal="right" wrapText="1"/>
    </xf>
    <xf numFmtId="0" fontId="7" fillId="10" borderId="47" xfId="0" applyFont="1" applyFill="1" applyBorder="1" applyAlignment="1">
      <alignment horizontal="left"/>
    </xf>
    <xf numFmtId="0" fontId="7" fillId="10" borderId="48" xfId="0" applyFont="1" applyFill="1" applyBorder="1" applyAlignment="1">
      <alignment horizontal="left"/>
    </xf>
    <xf numFmtId="0" fontId="7" fillId="10" borderId="49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4" fontId="8" fillId="0" borderId="5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4" fontId="8" fillId="0" borderId="3" xfId="0" applyNumberFormat="1" applyFont="1" applyFill="1" applyBorder="1" applyAlignment="1">
      <alignment horizontal="left"/>
    </xf>
    <xf numFmtId="4" fontId="8" fillId="0" borderId="51" xfId="0" applyNumberFormat="1" applyFont="1" applyFill="1" applyBorder="1" applyAlignment="1">
      <alignment horizontal="left"/>
    </xf>
    <xf numFmtId="4" fontId="8" fillId="0" borderId="52" xfId="0" applyNumberFormat="1" applyFont="1" applyFill="1" applyBorder="1" applyAlignment="1">
      <alignment horizontal="left"/>
    </xf>
    <xf numFmtId="4" fontId="8" fillId="0" borderId="5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0" fillId="0" borderId="0" xfId="19" applyBorder="1" applyAlignment="1" quotePrefix="1">
      <alignment horizontal="left" wrapText="1"/>
      <protection/>
    </xf>
    <xf numFmtId="0" fontId="10" fillId="0" borderId="0" xfId="19" applyFill="1" applyBorder="1" applyAlignment="1" quotePrefix="1">
      <alignment horizontal="left" vertical="top" wrapText="1"/>
      <protection/>
    </xf>
    <xf numFmtId="0" fontId="12" fillId="0" borderId="0" xfId="19" applyFont="1" applyBorder="1" applyAlignment="1">
      <alignment horizontal="center" vertical="top" wrapText="1"/>
      <protection/>
    </xf>
    <xf numFmtId="0" fontId="10" fillId="0" borderId="24" xfId="19" applyBorder="1" applyAlignment="1" quotePrefix="1">
      <alignment horizontal="left" wrapText="1"/>
      <protection/>
    </xf>
    <xf numFmtId="0" fontId="7" fillId="20" borderId="2" xfId="20" applyFont="1" applyFill="1" applyBorder="1" applyAlignment="1">
      <alignment horizontal="center" vertical="center" wrapText="1"/>
      <protection/>
    </xf>
    <xf numFmtId="0" fontId="2" fillId="0" borderId="2" xfId="20" applyFont="1" applyBorder="1" applyAlignment="1">
      <alignment/>
      <protection/>
    </xf>
    <xf numFmtId="10" fontId="2" fillId="4" borderId="2" xfId="20" applyNumberFormat="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Migliaia 2" xfId="17"/>
    <cellStyle name="Normale 3" xfId="18"/>
    <cellStyle name="Normale_All X - risultato d'amministrazione e fondo pluriennale nel 2014 (2)" xfId="19"/>
    <cellStyle name="Normale_Foglio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85484\Downloads\All_5_-_Riaccertamento_straordinario_residui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olo FPV"/>
      <sheetName val="RIS AMM corr-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4">
      <selection activeCell="Q14" sqref="Q14"/>
    </sheetView>
  </sheetViews>
  <sheetFormatPr defaultColWidth="9.140625" defaultRowHeight="47.25" customHeight="1"/>
  <cols>
    <col min="1" max="1" width="8.28125" style="0" customWidth="1"/>
    <col min="2" max="2" width="8.7109375" style="0" customWidth="1"/>
    <col min="3" max="3" width="14.00390625" style="64" customWidth="1"/>
    <col min="4" max="5" width="14.140625" style="0" customWidth="1"/>
    <col min="6" max="6" width="14.7109375" style="0" customWidth="1"/>
    <col min="7" max="7" width="12.28125" style="0" customWidth="1"/>
    <col min="8" max="8" width="13.8515625" style="0" customWidth="1"/>
    <col min="9" max="9" width="14.57421875" style="0" customWidth="1"/>
    <col min="10" max="10" width="12.28125" style="67" customWidth="1"/>
    <col min="11" max="11" width="14.00390625" style="0" customWidth="1"/>
    <col min="12" max="12" width="18.8515625" style="14" customWidth="1"/>
  </cols>
  <sheetData>
    <row r="1" spans="1:12" ht="29.25" customHeight="1">
      <c r="A1" s="23"/>
      <c r="B1" s="23"/>
      <c r="C1" s="59"/>
      <c r="D1" s="23"/>
      <c r="E1" s="23"/>
      <c r="F1" s="23"/>
      <c r="G1" s="23"/>
      <c r="H1" s="23"/>
      <c r="I1" s="23"/>
      <c r="J1" s="65"/>
      <c r="K1" s="211" t="s">
        <v>0</v>
      </c>
      <c r="L1" s="211"/>
    </row>
    <row r="2" spans="1:12" ht="35.25" customHeight="1">
      <c r="A2" s="218" t="s">
        <v>16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28.5" customHeight="1">
      <c r="A3" s="222" t="s">
        <v>27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12" ht="47.25" customHeight="1">
      <c r="A4" s="51" t="s">
        <v>1</v>
      </c>
      <c r="B4" s="51" t="s">
        <v>2</v>
      </c>
      <c r="C4" s="60" t="s">
        <v>3</v>
      </c>
      <c r="D4" s="51" t="s">
        <v>4</v>
      </c>
      <c r="E4" s="51" t="s">
        <v>5</v>
      </c>
      <c r="F4" s="41" t="s">
        <v>31</v>
      </c>
      <c r="G4" s="52" t="s">
        <v>6</v>
      </c>
      <c r="H4" s="53" t="s">
        <v>7</v>
      </c>
      <c r="I4" s="53" t="s">
        <v>8</v>
      </c>
      <c r="J4" s="66" t="s">
        <v>9</v>
      </c>
      <c r="K4" s="54" t="s">
        <v>10</v>
      </c>
      <c r="L4" s="38" t="s">
        <v>18</v>
      </c>
    </row>
    <row r="5" spans="1:12" ht="21" customHeight="1">
      <c r="A5" s="43"/>
      <c r="B5" s="44"/>
      <c r="C5" s="61"/>
      <c r="D5" s="61"/>
      <c r="E5" s="44"/>
      <c r="F5" s="22"/>
      <c r="G5" s="46"/>
      <c r="H5" s="47"/>
      <c r="I5" s="48"/>
      <c r="J5" s="48"/>
      <c r="K5" s="49">
        <f aca="true" t="shared" si="0" ref="K5:K13">E5-G5-J5</f>
        <v>0</v>
      </c>
      <c r="L5" s="50"/>
    </row>
    <row r="6" spans="1:12" ht="21" customHeight="1">
      <c r="A6" s="43"/>
      <c r="B6" s="44"/>
      <c r="C6" s="62"/>
      <c r="D6" s="61"/>
      <c r="E6" s="2"/>
      <c r="F6" s="22"/>
      <c r="G6" s="5"/>
      <c r="H6" s="3"/>
      <c r="I6" s="4"/>
      <c r="J6" s="4"/>
      <c r="K6" s="49">
        <f t="shared" si="0"/>
        <v>0</v>
      </c>
      <c r="L6" s="50"/>
    </row>
    <row r="7" spans="1:12" ht="21" customHeight="1">
      <c r="A7" s="43"/>
      <c r="B7" s="44"/>
      <c r="C7" s="62"/>
      <c r="D7" s="61"/>
      <c r="E7" s="2"/>
      <c r="F7" s="22"/>
      <c r="G7" s="5"/>
      <c r="H7" s="3"/>
      <c r="I7" s="4"/>
      <c r="J7" s="4"/>
      <c r="K7" s="49">
        <f t="shared" si="0"/>
        <v>0</v>
      </c>
      <c r="L7" s="50"/>
    </row>
    <row r="8" spans="1:12" ht="21" customHeight="1">
      <c r="A8" s="43"/>
      <c r="B8" s="2"/>
      <c r="C8" s="62"/>
      <c r="D8" s="61"/>
      <c r="E8" s="2"/>
      <c r="F8" s="22"/>
      <c r="G8" s="5"/>
      <c r="H8" s="3"/>
      <c r="I8" s="4"/>
      <c r="J8" s="4"/>
      <c r="K8" s="49">
        <f t="shared" si="0"/>
        <v>0</v>
      </c>
      <c r="L8" s="50"/>
    </row>
    <row r="9" spans="1:12" ht="28.5" customHeight="1">
      <c r="A9" s="43"/>
      <c r="B9" s="44"/>
      <c r="C9" s="62"/>
      <c r="D9" s="61"/>
      <c r="E9" s="2"/>
      <c r="F9" s="22"/>
      <c r="G9" s="5"/>
      <c r="H9" s="3"/>
      <c r="I9" s="4"/>
      <c r="J9" s="4"/>
      <c r="K9" s="49">
        <f t="shared" si="0"/>
        <v>0</v>
      </c>
      <c r="L9" s="50"/>
    </row>
    <row r="10" spans="1:12" ht="28.5" customHeight="1">
      <c r="A10" s="43"/>
      <c r="B10" s="44"/>
      <c r="C10" s="62"/>
      <c r="D10" s="61"/>
      <c r="E10" s="2"/>
      <c r="F10" s="22"/>
      <c r="G10" s="5"/>
      <c r="H10" s="3"/>
      <c r="I10" s="4"/>
      <c r="J10" s="4"/>
      <c r="K10" s="49">
        <f t="shared" si="0"/>
        <v>0</v>
      </c>
      <c r="L10" s="50"/>
    </row>
    <row r="11" spans="1:12" ht="28.5" customHeight="1">
      <c r="A11" s="43"/>
      <c r="B11" s="44"/>
      <c r="C11" s="62"/>
      <c r="D11" s="61"/>
      <c r="E11" s="2"/>
      <c r="F11" s="22"/>
      <c r="G11" s="5"/>
      <c r="H11" s="3"/>
      <c r="I11" s="4"/>
      <c r="J11" s="4"/>
      <c r="K11" s="49">
        <f t="shared" si="0"/>
        <v>0</v>
      </c>
      <c r="L11" s="50"/>
    </row>
    <row r="12" spans="1:12" ht="24.75" customHeight="1">
      <c r="A12" s="43"/>
      <c r="B12" s="44"/>
      <c r="C12" s="62"/>
      <c r="D12" s="61"/>
      <c r="E12" s="2"/>
      <c r="F12" s="22"/>
      <c r="G12" s="5"/>
      <c r="H12" s="3"/>
      <c r="I12" s="4"/>
      <c r="J12" s="4"/>
      <c r="K12" s="49">
        <f t="shared" si="0"/>
        <v>0</v>
      </c>
      <c r="L12" s="15"/>
    </row>
    <row r="13" spans="1:12" ht="21" customHeight="1">
      <c r="A13" s="43"/>
      <c r="B13" s="2"/>
      <c r="C13" s="62"/>
      <c r="D13" s="61"/>
      <c r="E13" s="2"/>
      <c r="F13" s="22"/>
      <c r="G13" s="5"/>
      <c r="H13" s="3"/>
      <c r="I13" s="4"/>
      <c r="J13" s="4"/>
      <c r="K13" s="49">
        <f t="shared" si="0"/>
        <v>0</v>
      </c>
      <c r="L13" s="15"/>
    </row>
    <row r="14" spans="1:12" s="21" customFormat="1" ht="21" customHeight="1">
      <c r="A14" s="212" t="s">
        <v>25</v>
      </c>
      <c r="B14" s="213"/>
      <c r="C14" s="213"/>
      <c r="D14" s="214"/>
      <c r="E14" s="29">
        <f>SUM(E5:E13)</f>
        <v>0</v>
      </c>
      <c r="F14" s="29">
        <f>SUM(F5:F13)</f>
        <v>0</v>
      </c>
      <c r="G14" s="30">
        <f>SUM(G5:G13)</f>
        <v>0</v>
      </c>
      <c r="H14" s="31"/>
      <c r="I14" s="29"/>
      <c r="J14" s="29">
        <f>SUM(J5:J13)</f>
        <v>0</v>
      </c>
      <c r="K14" s="29">
        <f>SUM(K5:K13)</f>
        <v>0</v>
      </c>
      <c r="L14" s="32"/>
    </row>
    <row r="15" spans="1:12" ht="30.75" customHeight="1">
      <c r="A15" s="219" t="s">
        <v>28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1"/>
    </row>
    <row r="16" spans="1:12" ht="47.25" customHeight="1">
      <c r="A16" s="51" t="s">
        <v>1</v>
      </c>
      <c r="B16" s="51" t="s">
        <v>2</v>
      </c>
      <c r="C16" s="60" t="s">
        <v>3</v>
      </c>
      <c r="D16" s="51" t="s">
        <v>4</v>
      </c>
      <c r="E16" s="51" t="s">
        <v>5</v>
      </c>
      <c r="F16" s="41" t="s">
        <v>31</v>
      </c>
      <c r="G16" s="52" t="s">
        <v>6</v>
      </c>
      <c r="H16" s="53" t="s">
        <v>7</v>
      </c>
      <c r="I16" s="53" t="s">
        <v>8</v>
      </c>
      <c r="J16" s="66" t="s">
        <v>9</v>
      </c>
      <c r="K16" s="54" t="s">
        <v>10</v>
      </c>
      <c r="L16" s="38" t="s">
        <v>18</v>
      </c>
    </row>
    <row r="17" spans="1:12" ht="21" customHeight="1">
      <c r="A17" s="43"/>
      <c r="B17" s="44"/>
      <c r="C17" s="61"/>
      <c r="D17" s="61"/>
      <c r="E17" s="44"/>
      <c r="F17" s="45"/>
      <c r="G17" s="46"/>
      <c r="H17" s="47"/>
      <c r="I17" s="48"/>
      <c r="J17" s="48"/>
      <c r="K17" s="49">
        <f>E17--G17-J17</f>
        <v>0</v>
      </c>
      <c r="L17" s="50"/>
    </row>
    <row r="18" spans="1:12" ht="21" customHeight="1">
      <c r="A18" s="1"/>
      <c r="B18" s="44"/>
      <c r="C18" s="62"/>
      <c r="D18" s="61"/>
      <c r="E18" s="2"/>
      <c r="F18" s="22"/>
      <c r="G18" s="5"/>
      <c r="H18" s="3"/>
      <c r="I18" s="4"/>
      <c r="J18" s="4"/>
      <c r="K18" s="49">
        <f>E18--G18-J18</f>
        <v>0</v>
      </c>
      <c r="L18" s="15"/>
    </row>
    <row r="19" spans="1:12" ht="30" customHeight="1">
      <c r="A19" s="1"/>
      <c r="B19" s="2"/>
      <c r="C19" s="62"/>
      <c r="D19" s="61"/>
      <c r="E19" s="2"/>
      <c r="F19" s="22"/>
      <c r="G19" s="5"/>
      <c r="H19" s="3"/>
      <c r="I19" s="4"/>
      <c r="J19" s="4"/>
      <c r="K19" s="49">
        <f>E19--G19-J19</f>
        <v>0</v>
      </c>
      <c r="L19" s="15"/>
    </row>
    <row r="20" spans="1:12" s="21" customFormat="1" ht="25.5" customHeight="1">
      <c r="A20" s="212" t="s">
        <v>25</v>
      </c>
      <c r="B20" s="213"/>
      <c r="C20" s="213"/>
      <c r="D20" s="214"/>
      <c r="E20" s="33">
        <f>SUM(E17:E19)</f>
        <v>0</v>
      </c>
      <c r="F20" s="33">
        <f>SUM(F17:F19)</f>
        <v>0</v>
      </c>
      <c r="G20" s="34">
        <f>SUM(G17:G19)</f>
        <v>0</v>
      </c>
      <c r="H20" s="35"/>
      <c r="I20" s="35"/>
      <c r="J20" s="33">
        <f>SUM(J17:J19)</f>
        <v>0</v>
      </c>
      <c r="K20" s="33">
        <f>SUM(K17:K19)</f>
        <v>0</v>
      </c>
      <c r="L20" s="32"/>
    </row>
    <row r="21" spans="1:12" s="21" customFormat="1" ht="33" customHeight="1">
      <c r="A21" s="215" t="s">
        <v>26</v>
      </c>
      <c r="B21" s="216"/>
      <c r="C21" s="216"/>
      <c r="D21" s="217"/>
      <c r="E21" s="18">
        <f>E14+E20</f>
        <v>0</v>
      </c>
      <c r="F21" s="18">
        <f>F14+F20</f>
        <v>0</v>
      </c>
      <c r="G21" s="19">
        <f>G14+G20</f>
        <v>0</v>
      </c>
      <c r="H21" s="17"/>
      <c r="I21" s="17"/>
      <c r="J21" s="18">
        <f>J14+J20</f>
        <v>0</v>
      </c>
      <c r="K21" s="18">
        <f>K14+K20</f>
        <v>0</v>
      </c>
      <c r="L21" s="20"/>
    </row>
    <row r="22" spans="9:11" ht="26.25" customHeight="1">
      <c r="I22" s="68"/>
      <c r="K22" s="68"/>
    </row>
    <row r="23" spans="1:11" ht="18.75" customHeight="1">
      <c r="A23" s="28" t="s">
        <v>19</v>
      </c>
      <c r="B23" t="s">
        <v>33</v>
      </c>
      <c r="K23" s="68"/>
    </row>
    <row r="24" spans="1:3" ht="14.25" customHeight="1">
      <c r="A24" s="21"/>
      <c r="B24" s="21" t="s">
        <v>124</v>
      </c>
      <c r="C24" s="63"/>
    </row>
    <row r="25" ht="15.75" customHeight="1">
      <c r="B25" t="s">
        <v>34</v>
      </c>
    </row>
  </sheetData>
  <sheetProtection selectLockedCells="1" selectUnlockedCells="1"/>
  <mergeCells count="7">
    <mergeCell ref="K1:L1"/>
    <mergeCell ref="A20:D20"/>
    <mergeCell ref="A21:D21"/>
    <mergeCell ref="A2:L2"/>
    <mergeCell ref="A15:L15"/>
    <mergeCell ref="A3:L3"/>
    <mergeCell ref="A14:D14"/>
  </mergeCells>
  <printOptions/>
  <pageMargins left="0.18" right="0.17" top="0.4798611111111111" bottom="0.6402777777777777" header="0.5118055555555555" footer="0.511805555555555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22">
      <selection activeCell="H26" sqref="H26"/>
    </sheetView>
  </sheetViews>
  <sheetFormatPr defaultColWidth="9.140625" defaultRowHeight="47.25" customHeight="1"/>
  <cols>
    <col min="1" max="1" width="5.421875" style="0" customWidth="1"/>
    <col min="2" max="2" width="8.7109375" style="64" customWidth="1"/>
    <col min="3" max="3" width="12.8515625" style="64" customWidth="1"/>
    <col min="4" max="4" width="11.28125" style="64" customWidth="1"/>
    <col min="5" max="5" width="14.421875" style="0" customWidth="1"/>
    <col min="6" max="6" width="15.28125" style="26" customWidth="1"/>
    <col min="7" max="7" width="14.57421875" style="0" customWidth="1"/>
    <col min="8" max="8" width="12.421875" style="0" customWidth="1"/>
    <col min="9" max="9" width="12.7109375" style="0" customWidth="1"/>
    <col min="10" max="10" width="10.00390625" style="0" customWidth="1"/>
    <col min="11" max="11" width="13.57421875" style="0" customWidth="1"/>
    <col min="12" max="12" width="11.28125" style="0" customWidth="1"/>
    <col min="13" max="13" width="14.00390625" style="14" customWidth="1"/>
  </cols>
  <sheetData>
    <row r="1" spans="1:13" ht="48.75" customHeight="1">
      <c r="A1" s="23"/>
      <c r="B1" s="59"/>
      <c r="C1" s="59"/>
      <c r="D1" s="59"/>
      <c r="E1" s="23"/>
      <c r="F1" s="24"/>
      <c r="G1" s="23"/>
      <c r="H1" s="23"/>
      <c r="I1" s="23"/>
      <c r="J1" s="23"/>
      <c r="K1" s="226" t="s">
        <v>11</v>
      </c>
      <c r="L1" s="226"/>
      <c r="M1" s="226"/>
    </row>
    <row r="2" spans="1:13" ht="33.75" customHeight="1">
      <c r="A2" s="227" t="s">
        <v>17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3" ht="33.75" customHeight="1">
      <c r="A3" s="222" t="s">
        <v>29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  <c r="M3" s="40"/>
    </row>
    <row r="4" spans="1:15" s="13" customFormat="1" ht="53.25" customHeight="1">
      <c r="A4" s="36" t="s">
        <v>1</v>
      </c>
      <c r="B4" s="69" t="s">
        <v>2</v>
      </c>
      <c r="C4" s="69" t="s">
        <v>12</v>
      </c>
      <c r="D4" s="69" t="s">
        <v>13</v>
      </c>
      <c r="E4" s="36" t="s">
        <v>14</v>
      </c>
      <c r="F4" s="41" t="s">
        <v>32</v>
      </c>
      <c r="G4" s="37" t="s">
        <v>6</v>
      </c>
      <c r="H4" s="38" t="s">
        <v>7</v>
      </c>
      <c r="I4" s="38" t="s">
        <v>8</v>
      </c>
      <c r="J4" s="38" t="s">
        <v>9</v>
      </c>
      <c r="K4" s="39" t="s">
        <v>15</v>
      </c>
      <c r="L4" s="38" t="s">
        <v>22</v>
      </c>
      <c r="M4" s="38" t="s">
        <v>18</v>
      </c>
      <c r="O4" s="13" t="s">
        <v>125</v>
      </c>
    </row>
    <row r="5" spans="1:13" ht="33" customHeight="1">
      <c r="A5" s="6"/>
      <c r="B5" s="70"/>
      <c r="C5" s="70"/>
      <c r="D5" s="70"/>
      <c r="E5" s="7"/>
      <c r="F5" s="25"/>
      <c r="G5" s="8"/>
      <c r="H5" s="9"/>
      <c r="I5" s="10"/>
      <c r="J5" s="9"/>
      <c r="K5" s="11">
        <f>E5--G5-J5</f>
        <v>0</v>
      </c>
      <c r="L5" s="71"/>
      <c r="M5" s="15"/>
    </row>
    <row r="6" spans="1:13" ht="33" customHeight="1">
      <c r="A6" s="6"/>
      <c r="B6" s="70"/>
      <c r="C6" s="70"/>
      <c r="D6" s="70"/>
      <c r="E6" s="7"/>
      <c r="F6" s="25"/>
      <c r="G6" s="8"/>
      <c r="H6" s="9"/>
      <c r="I6" s="10"/>
      <c r="J6" s="9"/>
      <c r="K6" s="11">
        <f aca="true" t="shared" si="0" ref="K6:K18">E6--G6-J6</f>
        <v>0</v>
      </c>
      <c r="L6" s="71"/>
      <c r="M6" s="15"/>
    </row>
    <row r="7" spans="1:13" ht="33" customHeight="1">
      <c r="A7" s="6"/>
      <c r="B7" s="70"/>
      <c r="C7" s="70"/>
      <c r="D7" s="70"/>
      <c r="E7" s="7"/>
      <c r="F7" s="25"/>
      <c r="G7" s="8"/>
      <c r="H7" s="9"/>
      <c r="I7" s="10"/>
      <c r="J7" s="9"/>
      <c r="K7" s="11">
        <f t="shared" si="0"/>
        <v>0</v>
      </c>
      <c r="L7" s="71"/>
      <c r="M7" s="15"/>
    </row>
    <row r="8" spans="1:13" ht="33" customHeight="1">
      <c r="A8" s="6"/>
      <c r="B8" s="70"/>
      <c r="C8" s="70"/>
      <c r="D8" s="70"/>
      <c r="E8" s="7"/>
      <c r="F8" s="25"/>
      <c r="G8" s="8"/>
      <c r="H8" s="9"/>
      <c r="I8" s="10"/>
      <c r="J8" s="9"/>
      <c r="K8" s="11">
        <f t="shared" si="0"/>
        <v>0</v>
      </c>
      <c r="L8" s="71"/>
      <c r="M8" s="15"/>
    </row>
    <row r="9" spans="1:13" ht="33" customHeight="1">
      <c r="A9" s="6"/>
      <c r="B9" s="70"/>
      <c r="C9" s="70"/>
      <c r="D9" s="70"/>
      <c r="E9" s="7"/>
      <c r="F9" s="25"/>
      <c r="G9" s="8"/>
      <c r="H9" s="9"/>
      <c r="I9" s="10"/>
      <c r="J9" s="9"/>
      <c r="K9" s="11">
        <f t="shared" si="0"/>
        <v>0</v>
      </c>
      <c r="L9" s="71"/>
      <c r="M9" s="15"/>
    </row>
    <row r="10" spans="1:13" ht="33" customHeight="1">
      <c r="A10" s="6"/>
      <c r="B10" s="70"/>
      <c r="C10" s="70"/>
      <c r="D10" s="70"/>
      <c r="E10" s="7"/>
      <c r="F10" s="25"/>
      <c r="G10" s="8"/>
      <c r="H10" s="9"/>
      <c r="I10" s="10"/>
      <c r="J10" s="9"/>
      <c r="K10" s="11">
        <f t="shared" si="0"/>
        <v>0</v>
      </c>
      <c r="L10" s="71"/>
      <c r="M10" s="15"/>
    </row>
    <row r="11" spans="1:13" ht="48" customHeight="1">
      <c r="A11" s="6"/>
      <c r="B11" s="70"/>
      <c r="C11" s="70"/>
      <c r="D11" s="70"/>
      <c r="E11" s="7"/>
      <c r="F11" s="25"/>
      <c r="G11" s="8"/>
      <c r="H11" s="9"/>
      <c r="I11" s="10"/>
      <c r="J11" s="9"/>
      <c r="K11" s="11">
        <f t="shared" si="0"/>
        <v>0</v>
      </c>
      <c r="L11" s="71"/>
      <c r="M11" s="72"/>
    </row>
    <row r="12" spans="1:13" ht="33" customHeight="1">
      <c r="A12" s="6"/>
      <c r="B12" s="70"/>
      <c r="C12" s="70"/>
      <c r="D12" s="70"/>
      <c r="E12" s="7"/>
      <c r="F12" s="25"/>
      <c r="G12" s="8"/>
      <c r="H12" s="9"/>
      <c r="I12" s="10"/>
      <c r="J12" s="9"/>
      <c r="K12" s="11">
        <f t="shared" si="0"/>
        <v>0</v>
      </c>
      <c r="L12" s="71"/>
      <c r="M12" s="15"/>
    </row>
    <row r="13" spans="1:13" ht="33" customHeight="1">
      <c r="A13" s="6"/>
      <c r="B13" s="70"/>
      <c r="C13" s="70"/>
      <c r="D13" s="70"/>
      <c r="E13" s="7"/>
      <c r="F13" s="25"/>
      <c r="G13" s="8"/>
      <c r="H13" s="9"/>
      <c r="I13" s="10"/>
      <c r="J13" s="9"/>
      <c r="K13" s="11">
        <f t="shared" si="0"/>
        <v>0</v>
      </c>
      <c r="L13" s="71"/>
      <c r="M13" s="15"/>
    </row>
    <row r="14" spans="1:13" ht="33" customHeight="1">
      <c r="A14" s="6"/>
      <c r="B14" s="70"/>
      <c r="C14" s="70"/>
      <c r="D14" s="70"/>
      <c r="E14" s="7"/>
      <c r="F14" s="25"/>
      <c r="G14" s="8"/>
      <c r="H14" s="9"/>
      <c r="I14" s="10"/>
      <c r="J14" s="9"/>
      <c r="K14" s="11">
        <f t="shared" si="0"/>
        <v>0</v>
      </c>
      <c r="L14" s="71"/>
      <c r="M14" s="15"/>
    </row>
    <row r="15" spans="1:13" ht="33" customHeight="1">
      <c r="A15" s="6"/>
      <c r="B15" s="70"/>
      <c r="C15" s="70"/>
      <c r="D15" s="70"/>
      <c r="E15" s="7"/>
      <c r="F15" s="25"/>
      <c r="G15" s="8"/>
      <c r="H15" s="9"/>
      <c r="I15" s="10"/>
      <c r="J15" s="9"/>
      <c r="K15" s="11">
        <f t="shared" si="0"/>
        <v>0</v>
      </c>
      <c r="L15" s="71"/>
      <c r="M15" s="15"/>
    </row>
    <row r="16" spans="1:13" ht="33" customHeight="1">
      <c r="A16" s="6"/>
      <c r="B16" s="70"/>
      <c r="C16" s="70"/>
      <c r="D16" s="70"/>
      <c r="E16" s="7"/>
      <c r="F16" s="25"/>
      <c r="G16" s="8"/>
      <c r="H16" s="9"/>
      <c r="I16" s="10"/>
      <c r="J16" s="9"/>
      <c r="K16" s="11">
        <f t="shared" si="0"/>
        <v>0</v>
      </c>
      <c r="L16" s="71"/>
      <c r="M16" s="15"/>
    </row>
    <row r="17" spans="1:13" ht="33" customHeight="1">
      <c r="A17" s="6"/>
      <c r="B17" s="70"/>
      <c r="C17" s="70"/>
      <c r="D17" s="70"/>
      <c r="E17" s="7"/>
      <c r="F17" s="25"/>
      <c r="G17" s="8"/>
      <c r="H17" s="9"/>
      <c r="I17" s="10"/>
      <c r="J17" s="9"/>
      <c r="K17" s="11">
        <f t="shared" si="0"/>
        <v>0</v>
      </c>
      <c r="L17" s="71"/>
      <c r="M17" s="15"/>
    </row>
    <row r="18" spans="1:13" ht="44.25" customHeight="1">
      <c r="A18" s="6"/>
      <c r="B18" s="70"/>
      <c r="C18" s="70"/>
      <c r="D18" s="70"/>
      <c r="E18" s="7"/>
      <c r="F18" s="25"/>
      <c r="G18" s="8"/>
      <c r="H18" s="9"/>
      <c r="I18" s="10"/>
      <c r="J18" s="9"/>
      <c r="K18" s="11">
        <f t="shared" si="0"/>
        <v>0</v>
      </c>
      <c r="L18" s="71"/>
      <c r="M18" s="15"/>
    </row>
    <row r="19" spans="1:13" s="26" customFormat="1" ht="33" customHeight="1">
      <c r="A19" s="212" t="s">
        <v>25</v>
      </c>
      <c r="B19" s="213"/>
      <c r="C19" s="213"/>
      <c r="D19" s="214"/>
      <c r="E19" s="55">
        <f>SUM(E5:E18)</f>
        <v>0</v>
      </c>
      <c r="F19" s="55">
        <f>SUM(F5:F18)</f>
        <v>0</v>
      </c>
      <c r="G19" s="56">
        <f>SUM(G5:G18)</f>
        <v>0</v>
      </c>
      <c r="H19" s="57"/>
      <c r="I19" s="58"/>
      <c r="J19" s="56">
        <f>SUM(J5:J9)</f>
        <v>0</v>
      </c>
      <c r="K19" s="55">
        <f>SUM(K5:K18)</f>
        <v>0</v>
      </c>
      <c r="L19" s="35"/>
      <c r="M19" s="32"/>
    </row>
    <row r="20" spans="1:13" s="26" customFormat="1" ht="33" customHeight="1">
      <c r="A20" s="219" t="s">
        <v>30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1"/>
      <c r="M20" s="42"/>
    </row>
    <row r="21" spans="1:13" s="26" customFormat="1" ht="44.25" customHeight="1">
      <c r="A21" s="36" t="s">
        <v>1</v>
      </c>
      <c r="B21" s="69" t="s">
        <v>2</v>
      </c>
      <c r="C21" s="69" t="s">
        <v>12</v>
      </c>
      <c r="D21" s="69" t="s">
        <v>13</v>
      </c>
      <c r="E21" s="36" t="s">
        <v>14</v>
      </c>
      <c r="F21" s="41" t="s">
        <v>32</v>
      </c>
      <c r="G21" s="37" t="s">
        <v>6</v>
      </c>
      <c r="H21" s="38" t="s">
        <v>7</v>
      </c>
      <c r="I21" s="38" t="s">
        <v>8</v>
      </c>
      <c r="J21" s="38" t="s">
        <v>9</v>
      </c>
      <c r="K21" s="39" t="s">
        <v>15</v>
      </c>
      <c r="L21" s="38" t="s">
        <v>22</v>
      </c>
      <c r="M21" s="38" t="s">
        <v>18</v>
      </c>
    </row>
    <row r="22" spans="1:13" ht="33" customHeight="1">
      <c r="A22" s="6"/>
      <c r="B22" s="70"/>
      <c r="C22" s="70"/>
      <c r="D22" s="70"/>
      <c r="E22" s="7"/>
      <c r="F22" s="25"/>
      <c r="G22" s="8"/>
      <c r="H22" s="9"/>
      <c r="I22" s="10"/>
      <c r="J22" s="9"/>
      <c r="K22" s="11">
        <f>E22-G22-J22</f>
        <v>0</v>
      </c>
      <c r="L22" s="71"/>
      <c r="M22" s="15"/>
    </row>
    <row r="23" spans="1:13" s="26" customFormat="1" ht="33" customHeight="1">
      <c r="A23" s="212" t="s">
        <v>25</v>
      </c>
      <c r="B23" s="213"/>
      <c r="C23" s="213"/>
      <c r="D23" s="214"/>
      <c r="E23" s="55">
        <f>SUM(E22:E22)</f>
        <v>0</v>
      </c>
      <c r="F23" s="55">
        <f>SUM(F22:F22)</f>
        <v>0</v>
      </c>
      <c r="G23" s="56">
        <f>SUM(G22:G22)</f>
        <v>0</v>
      </c>
      <c r="H23" s="57"/>
      <c r="I23" s="58"/>
      <c r="J23" s="56">
        <f>SUM(J22:J22)</f>
        <v>0</v>
      </c>
      <c r="K23" s="55">
        <f>SUM(K22:K22)</f>
        <v>0</v>
      </c>
      <c r="L23" s="35"/>
      <c r="M23" s="32"/>
    </row>
    <row r="24" spans="1:13" ht="33" customHeight="1">
      <c r="A24" s="215" t="s">
        <v>26</v>
      </c>
      <c r="B24" s="216"/>
      <c r="C24" s="216"/>
      <c r="D24" s="217"/>
      <c r="E24" s="74">
        <f>E19+E23</f>
        <v>0</v>
      </c>
      <c r="F24" s="73">
        <f>F19+F23</f>
        <v>0</v>
      </c>
      <c r="G24" s="73">
        <f>G19+G23</f>
        <v>0</v>
      </c>
      <c r="H24" s="12"/>
      <c r="I24" s="12"/>
      <c r="J24" s="74">
        <f>J19+J23</f>
        <v>0</v>
      </c>
      <c r="K24" s="74">
        <f>K19+K23</f>
        <v>0</v>
      </c>
      <c r="L24" s="12"/>
      <c r="M24" s="16"/>
    </row>
    <row r="25" spans="5:6" ht="47.25" customHeight="1">
      <c r="E25" s="67"/>
      <c r="F25" s="75"/>
    </row>
    <row r="26" spans="1:3" ht="22.5" customHeight="1">
      <c r="A26" s="28" t="s">
        <v>19</v>
      </c>
      <c r="B26" s="63" t="s">
        <v>35</v>
      </c>
      <c r="C26" s="63"/>
    </row>
    <row r="27" spans="1:3" ht="22.5" customHeight="1">
      <c r="A27" s="21"/>
      <c r="B27" s="21" t="s">
        <v>124</v>
      </c>
      <c r="C27" s="63"/>
    </row>
    <row r="28" spans="1:4" ht="22.5" customHeight="1">
      <c r="A28" s="21"/>
      <c r="B28" s="225" t="s">
        <v>34</v>
      </c>
      <c r="C28" s="225"/>
      <c r="D28" s="225"/>
    </row>
    <row r="29" ht="22.5" customHeight="1">
      <c r="B29" s="64" t="s">
        <v>20</v>
      </c>
    </row>
    <row r="30" ht="22.5" customHeight="1">
      <c r="B30" s="64" t="s">
        <v>21</v>
      </c>
    </row>
    <row r="31" ht="22.5" customHeight="1"/>
    <row r="32" spans="1:2" ht="35.25" customHeight="1">
      <c r="A32" s="27" t="s">
        <v>23</v>
      </c>
      <c r="B32" s="64" t="s">
        <v>24</v>
      </c>
    </row>
  </sheetData>
  <sheetProtection selectLockedCells="1" selectUnlockedCells="1"/>
  <mergeCells count="8">
    <mergeCell ref="K1:M1"/>
    <mergeCell ref="A2:M2"/>
    <mergeCell ref="A19:D19"/>
    <mergeCell ref="A23:D23"/>
    <mergeCell ref="A24:D24"/>
    <mergeCell ref="A3:L3"/>
    <mergeCell ref="A20:L20"/>
    <mergeCell ref="B28:D28"/>
  </mergeCells>
  <dataValidations count="1">
    <dataValidation showInputMessage="1" showErrorMessage="1" sqref="M22:M23 M5:M20"/>
  </dataValidations>
  <printOptions/>
  <pageMargins left="0.29" right="0.2" top="0.4798611111111111" bottom="0.6402777777777777" header="0.35" footer="0.5118055555555555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31">
      <selection activeCell="F15" sqref="F15"/>
    </sheetView>
  </sheetViews>
  <sheetFormatPr defaultColWidth="9.140625" defaultRowHeight="12.75"/>
  <cols>
    <col min="1" max="1" width="141.8515625" style="0" customWidth="1"/>
    <col min="2" max="2" width="3.57421875" style="0" customWidth="1"/>
    <col min="3" max="4" width="14.28125" style="0" bestFit="1" customWidth="1"/>
  </cols>
  <sheetData>
    <row r="1" spans="1:4" ht="19.5">
      <c r="A1" s="208" t="s">
        <v>36</v>
      </c>
      <c r="B1" s="208"/>
      <c r="C1" s="208"/>
      <c r="D1" s="208"/>
    </row>
    <row r="2" spans="1:4" ht="15.75">
      <c r="A2" s="76"/>
      <c r="B2" s="76"/>
      <c r="C2" s="76"/>
      <c r="D2" s="77" t="s">
        <v>37</v>
      </c>
    </row>
    <row r="3" spans="1:4" ht="15.75">
      <c r="A3" s="78"/>
      <c r="B3" s="78"/>
      <c r="C3" s="78"/>
      <c r="D3" s="77" t="s">
        <v>38</v>
      </c>
    </row>
    <row r="4" spans="1:4" ht="63.75" customHeight="1" thickBot="1">
      <c r="A4" s="232" t="s">
        <v>86</v>
      </c>
      <c r="B4" s="232"/>
      <c r="C4" s="232"/>
      <c r="D4" s="232"/>
    </row>
    <row r="5" spans="1:4" ht="31.5" thickBot="1" thickTop="1">
      <c r="A5" s="79" t="s">
        <v>87</v>
      </c>
      <c r="B5" s="80"/>
      <c r="C5" s="81" t="s">
        <v>39</v>
      </c>
      <c r="D5" s="82" t="s">
        <v>40</v>
      </c>
    </row>
    <row r="6" spans="1:4" ht="15.75" thickTop="1">
      <c r="A6" s="183" t="s">
        <v>88</v>
      </c>
      <c r="B6" s="83">
        <v>1</v>
      </c>
      <c r="C6" s="84">
        <f>'RIACCERTAMENTO SPESE'!J19</f>
        <v>0</v>
      </c>
      <c r="D6" s="85">
        <f>'RIACCERTAMENTO SPESE'!J23</f>
        <v>0</v>
      </c>
    </row>
    <row r="7" spans="1:4" ht="27">
      <c r="A7" s="86" t="s">
        <v>89</v>
      </c>
      <c r="B7" s="87" t="s">
        <v>41</v>
      </c>
      <c r="C7" s="88"/>
      <c r="D7" s="89"/>
    </row>
    <row r="8" spans="1:4" ht="15">
      <c r="A8" s="184" t="s">
        <v>90</v>
      </c>
      <c r="B8" s="90">
        <v>2</v>
      </c>
      <c r="C8" s="91">
        <f>'RIACCERTAMENTO ENTRATE'!J14</f>
        <v>0</v>
      </c>
      <c r="D8" s="92"/>
    </row>
    <row r="9" spans="1:4" ht="15.75" thickBot="1">
      <c r="A9" s="93" t="s">
        <v>91</v>
      </c>
      <c r="B9" s="94">
        <v>3</v>
      </c>
      <c r="C9" s="95">
        <f>IF(C6+C7-C8&gt;0,C6+C7-C8,0)</f>
        <v>0</v>
      </c>
      <c r="D9" s="96">
        <f>IF(D6+D7-D8&gt;0,D6+D7-D8,0)</f>
        <v>0</v>
      </c>
    </row>
    <row r="10" spans="1:4" ht="15.75" thickTop="1">
      <c r="A10" s="97"/>
      <c r="B10" s="98"/>
      <c r="C10" s="99"/>
      <c r="D10" s="99"/>
    </row>
    <row r="11" spans="1:4" ht="15.75" thickBot="1">
      <c r="A11" s="100"/>
      <c r="B11" s="101"/>
      <c r="C11" s="102"/>
      <c r="D11" s="102"/>
    </row>
    <row r="12" spans="1:4" ht="31.5" thickBot="1" thickTop="1">
      <c r="A12" s="103" t="s">
        <v>92</v>
      </c>
      <c r="B12" s="104"/>
      <c r="C12" s="105" t="str">
        <f>+C5</f>
        <v>PARTE CORRENTE</v>
      </c>
      <c r="D12" s="106" t="str">
        <f>+D5</f>
        <v>CONTO CAPITALE</v>
      </c>
    </row>
    <row r="13" spans="1:4" ht="15.75" thickTop="1">
      <c r="A13" s="132" t="s">
        <v>93</v>
      </c>
      <c r="B13" s="107">
        <v>4</v>
      </c>
      <c r="C13" s="84"/>
      <c r="D13" s="85"/>
    </row>
    <row r="14" spans="1:4" ht="27">
      <c r="A14" s="86" t="s">
        <v>94</v>
      </c>
      <c r="B14" s="87" t="s">
        <v>42</v>
      </c>
      <c r="C14" s="91"/>
      <c r="D14" s="92"/>
    </row>
    <row r="15" spans="1:4" ht="15">
      <c r="A15" s="129" t="s">
        <v>95</v>
      </c>
      <c r="B15" s="108">
        <v>5</v>
      </c>
      <c r="C15" s="91"/>
      <c r="D15" s="92"/>
    </row>
    <row r="16" spans="1:4" ht="15">
      <c r="A16" s="129" t="s">
        <v>96</v>
      </c>
      <c r="B16" s="109">
        <v>6</v>
      </c>
      <c r="C16" s="110">
        <f>IF(C15-C14-C13&gt;0,0,C20)</f>
        <v>0</v>
      </c>
      <c r="D16" s="111">
        <f>IF(D15-D14-D13&gt;0,0,D20)</f>
        <v>0</v>
      </c>
    </row>
    <row r="17" spans="1:4" ht="15">
      <c r="A17" s="130" t="s">
        <v>43</v>
      </c>
      <c r="B17" s="108">
        <v>7</v>
      </c>
      <c r="C17" s="112"/>
      <c r="D17" s="113"/>
    </row>
    <row r="18" spans="1:4" ht="15">
      <c r="A18" s="131" t="s">
        <v>44</v>
      </c>
      <c r="B18" s="114"/>
      <c r="C18" s="115">
        <f>IF(C13+C14-C15-C9&gt;0,C13+C14-C15-C9,0)</f>
        <v>0</v>
      </c>
      <c r="D18" s="116">
        <f>IF(D13+D14-D15-D9&gt;0,D13+D14-D15-D9,0)</f>
        <v>0</v>
      </c>
    </row>
    <row r="19" spans="1:4" ht="30.75" thickBot="1">
      <c r="A19" s="117" t="s">
        <v>97</v>
      </c>
      <c r="B19" s="94">
        <v>8</v>
      </c>
      <c r="C19" s="95">
        <f>IF(C9+C15-C13-C14&gt;0,C17+C9-C16,+C9-C20+C17)</f>
        <v>0</v>
      </c>
      <c r="D19" s="96">
        <f>IF(D9+D15-D13-D14&gt;0,D17+D9-D16,+D9-D20+D17)</f>
        <v>0</v>
      </c>
    </row>
    <row r="20" spans="1:4" ht="16.5" thickBot="1" thickTop="1">
      <c r="A20" s="100"/>
      <c r="B20" s="101"/>
      <c r="C20" s="118">
        <f>IF(C18&gt;0,C9,C13+C14-C15)+C17</f>
        <v>0</v>
      </c>
      <c r="D20" s="118">
        <f>IF(D18&gt;0,D9,D13+D14-D15)+D17</f>
        <v>0</v>
      </c>
    </row>
    <row r="21" spans="1:4" ht="16.5" thickBot="1" thickTop="1">
      <c r="A21" s="119"/>
      <c r="B21" s="120"/>
      <c r="C21" s="121"/>
      <c r="D21" s="121"/>
    </row>
    <row r="22" spans="1:4" ht="31.5" thickBot="1" thickTop="1">
      <c r="A22" s="79" t="s">
        <v>98</v>
      </c>
      <c r="B22" s="122"/>
      <c r="C22" s="82" t="str">
        <f>+C12</f>
        <v>PARTE CORRENTE</v>
      </c>
      <c r="D22" s="82" t="str">
        <f>+D12</f>
        <v>CONTO CAPITALE</v>
      </c>
    </row>
    <row r="23" spans="1:4" ht="15.75" thickTop="1">
      <c r="A23" s="132" t="s">
        <v>99</v>
      </c>
      <c r="B23" s="107">
        <v>9</v>
      </c>
      <c r="C23" s="84"/>
      <c r="D23" s="85"/>
    </row>
    <row r="24" spans="1:4" ht="27">
      <c r="A24" s="86" t="s">
        <v>100</v>
      </c>
      <c r="B24" s="87" t="s">
        <v>45</v>
      </c>
      <c r="C24" s="91"/>
      <c r="D24" s="92"/>
    </row>
    <row r="25" spans="1:4" ht="15">
      <c r="A25" s="129" t="s">
        <v>101</v>
      </c>
      <c r="B25" s="108">
        <v>10</v>
      </c>
      <c r="C25" s="91"/>
      <c r="D25" s="92"/>
    </row>
    <row r="26" spans="1:4" ht="15">
      <c r="A26" s="129" t="s">
        <v>102</v>
      </c>
      <c r="B26" s="109">
        <v>11</v>
      </c>
      <c r="C26" s="110">
        <f>IF(C25-C24-C23&gt;0,0,C30)</f>
        <v>0</v>
      </c>
      <c r="D26" s="111">
        <f>IF(D25-D24-D23&gt;0,0,D30)</f>
        <v>0</v>
      </c>
    </row>
    <row r="27" spans="1:4" ht="15">
      <c r="A27" s="130" t="s">
        <v>46</v>
      </c>
      <c r="B27" s="108">
        <v>12</v>
      </c>
      <c r="C27" s="112"/>
      <c r="D27" s="113"/>
    </row>
    <row r="28" spans="1:4" ht="15">
      <c r="A28" s="131" t="s">
        <v>47</v>
      </c>
      <c r="B28" s="114"/>
      <c r="C28" s="115">
        <f>IF(C23+C24-C25-C19&gt;0,C23+C24-C25-C19,0)</f>
        <v>0</v>
      </c>
      <c r="D28" s="116">
        <f>IF(D23+D24-D25-D19&gt;0,D23+D24-D25-D19,0)</f>
        <v>0</v>
      </c>
    </row>
    <row r="29" spans="1:4" ht="30.75" thickBot="1">
      <c r="A29" s="117" t="s">
        <v>103</v>
      </c>
      <c r="B29" s="94">
        <v>13</v>
      </c>
      <c r="C29" s="95">
        <f>IF(C19+C25-C23-C24&gt;0,C27+C19-C26,+C19-C30+C27)</f>
        <v>0</v>
      </c>
      <c r="D29" s="96">
        <f>IF(D19+D25-D23-D24&gt;0,D27+D19-D26,+D19-D30+D27)</f>
        <v>0</v>
      </c>
    </row>
    <row r="30" spans="1:4" ht="15.75" thickTop="1">
      <c r="A30" s="100"/>
      <c r="B30" s="101"/>
      <c r="C30" s="118">
        <f>IF(C28&gt;0,C19,C23+C24-C25)+C27</f>
        <v>0</v>
      </c>
      <c r="D30" s="118">
        <f>IF(D28&gt;0,D19,D23+D24-D25)+D27</f>
        <v>0</v>
      </c>
    </row>
    <row r="31" spans="1:4" ht="15.75" thickBot="1">
      <c r="A31" s="76"/>
      <c r="B31" s="123"/>
      <c r="C31" s="76"/>
      <c r="D31" s="76"/>
    </row>
    <row r="32" spans="1:4" ht="31.5" thickBot="1" thickTop="1">
      <c r="A32" s="79" t="s">
        <v>104</v>
      </c>
      <c r="B32" s="122"/>
      <c r="C32" s="81" t="str">
        <f>+C22</f>
        <v>PARTE CORRENTE</v>
      </c>
      <c r="D32" s="82" t="str">
        <f>+D22</f>
        <v>CONTO CAPITALE</v>
      </c>
    </row>
    <row r="33" spans="1:4" ht="15.75" thickTop="1">
      <c r="A33" s="132" t="s">
        <v>105</v>
      </c>
      <c r="B33" s="107">
        <v>14</v>
      </c>
      <c r="C33" s="84"/>
      <c r="D33" s="85"/>
    </row>
    <row r="34" spans="1:4" ht="27">
      <c r="A34" s="86" t="s">
        <v>106</v>
      </c>
      <c r="B34" s="87" t="s">
        <v>48</v>
      </c>
      <c r="C34" s="91"/>
      <c r="D34" s="92"/>
    </row>
    <row r="35" spans="1:4" ht="15">
      <c r="A35" s="129" t="s">
        <v>107</v>
      </c>
      <c r="B35" s="108">
        <v>15</v>
      </c>
      <c r="C35" s="91"/>
      <c r="D35" s="92"/>
    </row>
    <row r="36" spans="1:4" ht="15">
      <c r="A36" s="129" t="s">
        <v>108</v>
      </c>
      <c r="B36" s="109">
        <v>16</v>
      </c>
      <c r="C36" s="110">
        <f>IF(C35-C34-C33&gt;0,0,C40)</f>
        <v>0</v>
      </c>
      <c r="D36" s="111">
        <f>IF(D35-D34-D33&gt;0,0,D40)</f>
        <v>0</v>
      </c>
    </row>
    <row r="37" spans="1:4" ht="27.75">
      <c r="A37" s="133" t="s">
        <v>49</v>
      </c>
      <c r="B37" s="108">
        <v>17</v>
      </c>
      <c r="C37" s="112"/>
      <c r="D37" s="113"/>
    </row>
    <row r="38" spans="1:4" ht="15">
      <c r="A38" s="131" t="s">
        <v>50</v>
      </c>
      <c r="B38" s="114"/>
      <c r="C38" s="115">
        <f>IF(C33+C34-C35-C29&gt;0,C33+C34-C35-C29,0)</f>
        <v>0</v>
      </c>
      <c r="D38" s="116">
        <f>IF(D33+D34-D35-D29&gt;0,D33+D34-D35-D29,0)</f>
        <v>0</v>
      </c>
    </row>
    <row r="39" spans="1:4" ht="15.75" thickBot="1">
      <c r="A39" s="117" t="s">
        <v>109</v>
      </c>
      <c r="B39" s="94">
        <v>18</v>
      </c>
      <c r="C39" s="95">
        <f>IF(C29+C35-C33-C34&gt;0,C37+C29-C36,+C29-C40+C37)</f>
        <v>0</v>
      </c>
      <c r="D39" s="96">
        <f>IF(D29+D35-D33-D34&gt;0,D37+D29-D36,+D29-D40+D37)</f>
        <v>0</v>
      </c>
    </row>
    <row r="40" spans="1:4" ht="16.5" thickBot="1" thickTop="1">
      <c r="A40" s="100"/>
      <c r="B40" s="124"/>
      <c r="C40" s="118">
        <f>IF(C38&gt;0,C29,C33+C34-C35)+C37</f>
        <v>0</v>
      </c>
      <c r="D40" s="118">
        <f>IF(D38&gt;0,D29,D33+D34-D35)+D37</f>
        <v>0</v>
      </c>
    </row>
    <row r="41" spans="1:4" ht="39.75" customHeight="1" thickTop="1">
      <c r="A41" s="233" t="s">
        <v>51</v>
      </c>
      <c r="B41" s="233"/>
      <c r="C41" s="233"/>
      <c r="D41" s="233"/>
    </row>
    <row r="42" spans="1:4" ht="33.75" customHeight="1">
      <c r="A42" s="230" t="s">
        <v>52</v>
      </c>
      <c r="B42" s="230"/>
      <c r="C42" s="230"/>
      <c r="D42" s="230"/>
    </row>
    <row r="43" spans="1:4" ht="36.75" customHeight="1" thickBot="1">
      <c r="A43" s="231" t="s">
        <v>53</v>
      </c>
      <c r="B43" s="231"/>
      <c r="C43" s="231"/>
      <c r="D43" s="231"/>
    </row>
    <row r="44" spans="1:4" ht="31.5" thickBot="1" thickTop="1">
      <c r="A44" s="125" t="s">
        <v>54</v>
      </c>
      <c r="B44" s="76"/>
      <c r="C44" s="81" t="str">
        <f>+C5</f>
        <v>PARTE CORRENTE</v>
      </c>
      <c r="D44" s="81" t="str">
        <f>+D5</f>
        <v>CONTO CAPITALE</v>
      </c>
    </row>
    <row r="45" spans="1:4" ht="15.75" thickTop="1">
      <c r="A45" s="185" t="s">
        <v>110</v>
      </c>
      <c r="B45" s="76"/>
      <c r="C45" s="127">
        <f>+C15</f>
        <v>0</v>
      </c>
      <c r="D45" s="127">
        <f>+D15</f>
        <v>0</v>
      </c>
    </row>
    <row r="46" spans="1:4" ht="15">
      <c r="A46" s="185" t="s">
        <v>111</v>
      </c>
      <c r="B46" s="76"/>
      <c r="C46" s="128">
        <f>+C25</f>
        <v>0</v>
      </c>
      <c r="D46" s="128">
        <f>+D25</f>
        <v>0</v>
      </c>
    </row>
    <row r="47" spans="1:4" ht="15">
      <c r="A47" s="185" t="s">
        <v>112</v>
      </c>
      <c r="B47" s="76"/>
      <c r="C47" s="128">
        <f>+C35</f>
        <v>0</v>
      </c>
      <c r="D47" s="128">
        <f>+D35</f>
        <v>0</v>
      </c>
    </row>
    <row r="48" spans="1:4" ht="15">
      <c r="A48" s="126" t="s">
        <v>55</v>
      </c>
      <c r="B48" s="76"/>
      <c r="C48" s="128">
        <f>+C49-C47-C46-C45</f>
        <v>0</v>
      </c>
      <c r="D48" s="128">
        <f>+D49-D47-D46-D45</f>
        <v>0</v>
      </c>
    </row>
    <row r="49" spans="1:4" ht="15.75" thickBot="1">
      <c r="A49" s="125" t="s">
        <v>56</v>
      </c>
      <c r="B49" s="76"/>
      <c r="C49" s="95">
        <f>+C8</f>
        <v>0</v>
      </c>
      <c r="D49" s="95">
        <f>+D8</f>
        <v>0</v>
      </c>
    </row>
    <row r="50" spans="1:4" ht="16.5" thickBot="1" thickTop="1">
      <c r="A50" s="126"/>
      <c r="B50" s="76"/>
      <c r="C50" s="76"/>
      <c r="D50" s="76"/>
    </row>
    <row r="51" spans="1:4" ht="15.75" thickTop="1">
      <c r="A51" s="185" t="s">
        <v>113</v>
      </c>
      <c r="B51" s="76"/>
      <c r="C51" s="127">
        <f>+C13</f>
        <v>0</v>
      </c>
      <c r="D51" s="127">
        <f>+D13</f>
        <v>0</v>
      </c>
    </row>
    <row r="52" spans="1:4" ht="15">
      <c r="A52" s="185" t="s">
        <v>114</v>
      </c>
      <c r="B52" s="76"/>
      <c r="C52" s="128">
        <f>+C23</f>
        <v>0</v>
      </c>
      <c r="D52" s="128">
        <f>+D23</f>
        <v>0</v>
      </c>
    </row>
    <row r="53" spans="1:4" ht="15">
      <c r="A53" s="185" t="s">
        <v>115</v>
      </c>
      <c r="B53" s="76"/>
      <c r="C53" s="128">
        <f>+C33</f>
        <v>0</v>
      </c>
      <c r="D53" s="128">
        <f>+D33</f>
        <v>0</v>
      </c>
    </row>
    <row r="54" spans="1:4" ht="15">
      <c r="A54" s="126" t="s">
        <v>57</v>
      </c>
      <c r="B54" s="76"/>
      <c r="C54" s="128">
        <f>+C55-C51-C52-C53</f>
        <v>0</v>
      </c>
      <c r="D54" s="128">
        <f>+D55-D51-D52-D53</f>
        <v>0</v>
      </c>
    </row>
    <row r="55" spans="1:4" ht="15.75" thickBot="1">
      <c r="A55" s="125" t="s">
        <v>58</v>
      </c>
      <c r="B55" s="76"/>
      <c r="C55" s="95">
        <f>+C6</f>
        <v>0</v>
      </c>
      <c r="D55" s="95">
        <f>+D6</f>
        <v>0</v>
      </c>
    </row>
    <row r="56" ht="13.5" thickTop="1"/>
  </sheetData>
  <mergeCells count="5">
    <mergeCell ref="A42:D42"/>
    <mergeCell ref="A43:D43"/>
    <mergeCell ref="A1:D1"/>
    <mergeCell ref="A4:D4"/>
    <mergeCell ref="A41:D4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C38" sqref="C38"/>
    </sheetView>
  </sheetViews>
  <sheetFormatPr defaultColWidth="9.140625" defaultRowHeight="12.75"/>
  <cols>
    <col min="1" max="1" width="120.57421875" style="0" customWidth="1"/>
    <col min="2" max="2" width="2.8515625" style="0" customWidth="1"/>
    <col min="3" max="3" width="11.28125" style="0" customWidth="1"/>
  </cols>
  <sheetData>
    <row r="1" spans="1:3" ht="19.5">
      <c r="A1" s="208" t="s">
        <v>36</v>
      </c>
      <c r="B1" s="208"/>
      <c r="C1" s="208"/>
    </row>
    <row r="2" spans="1:3" ht="15.75">
      <c r="A2" s="76"/>
      <c r="B2" s="76"/>
      <c r="C2" s="77" t="s">
        <v>59</v>
      </c>
    </row>
    <row r="3" spans="1:3" ht="15.75">
      <c r="A3" s="78"/>
      <c r="B3" s="78"/>
      <c r="C3" s="77" t="s">
        <v>38</v>
      </c>
    </row>
    <row r="4" spans="1:3" ht="42">
      <c r="A4" s="134" t="s">
        <v>60</v>
      </c>
      <c r="B4" s="135"/>
      <c r="C4" s="135"/>
    </row>
    <row r="5" spans="1:3" ht="17.25">
      <c r="A5" s="136"/>
      <c r="B5" s="137"/>
      <c r="C5" s="138"/>
    </row>
    <row r="6" spans="1:3" ht="15.75" thickBot="1">
      <c r="A6" s="139"/>
      <c r="B6" s="140"/>
      <c r="C6" s="141"/>
    </row>
    <row r="7" spans="1:3" ht="16.5" thickBot="1" thickTop="1">
      <c r="A7" s="142" t="s">
        <v>116</v>
      </c>
      <c r="B7" s="143"/>
      <c r="C7" s="144"/>
    </row>
    <row r="8" spans="1:3" ht="15.75" thickTop="1">
      <c r="A8" s="145"/>
      <c r="B8" s="146"/>
      <c r="C8" s="147"/>
    </row>
    <row r="9" spans="1:3" ht="15">
      <c r="A9" s="148" t="s">
        <v>61</v>
      </c>
      <c r="B9" s="149" t="s">
        <v>62</v>
      </c>
      <c r="C9" s="150">
        <f>'RIACCERTAMENTO ENTRATE'!G21</f>
        <v>0</v>
      </c>
    </row>
    <row r="10" spans="1:3" ht="15">
      <c r="A10" s="145"/>
      <c r="B10" s="151"/>
      <c r="C10" s="150"/>
    </row>
    <row r="11" spans="1:3" ht="17.25">
      <c r="A11" s="148" t="s">
        <v>63</v>
      </c>
      <c r="B11" s="152" t="s">
        <v>64</v>
      </c>
      <c r="C11" s="150">
        <f>'RIACCERTAMENTO SPESE'!G24</f>
        <v>0</v>
      </c>
    </row>
    <row r="12" spans="1:3" ht="15">
      <c r="A12" s="145"/>
      <c r="B12" s="151"/>
      <c r="C12" s="150"/>
    </row>
    <row r="13" spans="1:3" ht="15">
      <c r="A13" s="148" t="s">
        <v>65</v>
      </c>
      <c r="B13" s="149" t="s">
        <v>62</v>
      </c>
      <c r="C13" s="150">
        <f>'RIACCERTAMENTO ENTRATE'!J21</f>
        <v>0</v>
      </c>
    </row>
    <row r="14" spans="1:3" ht="15">
      <c r="A14" s="145"/>
      <c r="B14" s="151"/>
      <c r="C14" s="150"/>
    </row>
    <row r="15" spans="1:3" ht="15">
      <c r="A15" s="148" t="s">
        <v>66</v>
      </c>
      <c r="B15" s="152" t="s">
        <v>64</v>
      </c>
      <c r="C15" s="150">
        <f>'RIACCERTAMENTO SPESE'!J24</f>
        <v>0</v>
      </c>
    </row>
    <row r="16" spans="1:3" ht="15">
      <c r="A16" s="148"/>
      <c r="B16" s="152"/>
      <c r="C16" s="150"/>
    </row>
    <row r="17" spans="1:3" ht="17.25">
      <c r="A17" s="148" t="s">
        <v>67</v>
      </c>
      <c r="B17" s="153" t="s">
        <v>64</v>
      </c>
      <c r="C17" s="150">
        <f>+'[1]Calcolo FPV'!C8+'[1]Calcolo FPV'!D8</f>
        <v>0</v>
      </c>
    </row>
    <row r="18" spans="1:3" ht="15">
      <c r="A18" s="148"/>
      <c r="B18" s="153"/>
      <c r="C18" s="150"/>
    </row>
    <row r="19" spans="1:3" ht="17.25">
      <c r="A19" s="154" t="s">
        <v>68</v>
      </c>
      <c r="B19" s="155" t="s">
        <v>62</v>
      </c>
      <c r="C19" s="156">
        <f>C15-C13+C17</f>
        <v>0</v>
      </c>
    </row>
    <row r="20" spans="1:3" ht="12.75">
      <c r="A20" s="157"/>
      <c r="B20" s="158"/>
      <c r="C20" s="159"/>
    </row>
    <row r="21" spans="1:3" ht="30.75" thickBot="1">
      <c r="A21" s="160" t="s">
        <v>117</v>
      </c>
      <c r="B21" s="161"/>
      <c r="C21" s="162">
        <f>+C7-C9+C11-C13+C15+C17-C19</f>
        <v>0</v>
      </c>
    </row>
    <row r="22" spans="1:3" ht="16.5" thickBot="1" thickTop="1">
      <c r="A22" s="163"/>
      <c r="B22" s="164"/>
      <c r="C22" s="165"/>
    </row>
    <row r="23" spans="1:3" ht="16.5" thickBot="1" thickTop="1">
      <c r="A23" s="166" t="s">
        <v>118</v>
      </c>
      <c r="B23" s="167"/>
      <c r="C23" s="168"/>
    </row>
    <row r="24" spans="1:3" ht="15.75" thickTop="1">
      <c r="A24" s="169"/>
      <c r="B24" s="170"/>
      <c r="C24" s="186"/>
    </row>
    <row r="25" spans="1:3" ht="17.25">
      <c r="A25" s="171" t="s">
        <v>69</v>
      </c>
      <c r="B25" s="172"/>
      <c r="C25" s="186"/>
    </row>
    <row r="26" spans="1:3" ht="17.25">
      <c r="A26" s="169" t="s">
        <v>70</v>
      </c>
      <c r="B26" s="172"/>
      <c r="C26" s="186">
        <v>0</v>
      </c>
    </row>
    <row r="27" spans="1:3" ht="17.25">
      <c r="A27" s="169" t="s">
        <v>71</v>
      </c>
      <c r="B27" s="172"/>
      <c r="C27" s="186"/>
    </row>
    <row r="28" spans="1:3" ht="15">
      <c r="A28" s="169" t="s">
        <v>72</v>
      </c>
      <c r="B28" s="172"/>
      <c r="C28" s="186"/>
    </row>
    <row r="29" spans="1:3" ht="15">
      <c r="A29" s="209" t="s">
        <v>73</v>
      </c>
      <c r="B29" s="210"/>
      <c r="C29" s="187">
        <f>C26+C27+C28</f>
        <v>0</v>
      </c>
    </row>
    <row r="30" spans="1:3" ht="15">
      <c r="A30" s="173" t="s">
        <v>74</v>
      </c>
      <c r="B30" s="174"/>
      <c r="C30" s="188"/>
    </row>
    <row r="31" spans="1:3" ht="12.75">
      <c r="A31" s="157" t="s">
        <v>75</v>
      </c>
      <c r="B31" s="174"/>
      <c r="C31" s="188"/>
    </row>
    <row r="32" spans="1:3" ht="12.75">
      <c r="A32" s="157" t="s">
        <v>76</v>
      </c>
      <c r="B32" s="174"/>
      <c r="C32" s="188"/>
    </row>
    <row r="33" spans="1:3" ht="12.75">
      <c r="A33" s="157" t="s">
        <v>77</v>
      </c>
      <c r="B33" s="174"/>
      <c r="C33" s="188"/>
    </row>
    <row r="34" spans="1:3" ht="12.75">
      <c r="A34" s="157" t="s">
        <v>78</v>
      </c>
      <c r="B34" s="174"/>
      <c r="C34" s="188"/>
    </row>
    <row r="35" spans="1:3" ht="12.75">
      <c r="A35" s="157" t="s">
        <v>79</v>
      </c>
      <c r="B35" s="174"/>
      <c r="C35" s="188"/>
    </row>
    <row r="36" spans="1:3" ht="15">
      <c r="A36" s="209" t="s">
        <v>80</v>
      </c>
      <c r="B36" s="210"/>
      <c r="C36" s="187">
        <f>C31+C32+C33+C34+C35</f>
        <v>0</v>
      </c>
    </row>
    <row r="37" spans="1:3" ht="15">
      <c r="A37" s="157"/>
      <c r="B37" s="175"/>
      <c r="C37" s="189"/>
    </row>
    <row r="38" spans="1:3" ht="15">
      <c r="A38" s="157"/>
      <c r="B38" s="175" t="s">
        <v>81</v>
      </c>
      <c r="C38" s="190"/>
    </row>
    <row r="39" spans="1:3" ht="15">
      <c r="A39" s="157"/>
      <c r="B39" s="175"/>
      <c r="C39" s="190"/>
    </row>
    <row r="40" spans="1:3" ht="15">
      <c r="A40" s="209" t="s">
        <v>122</v>
      </c>
      <c r="B40" s="210"/>
      <c r="C40" s="187">
        <f>+C21-C29-C36-C38</f>
        <v>0</v>
      </c>
    </row>
    <row r="41" spans="1:3" ht="18" thickBot="1">
      <c r="A41" s="206" t="s">
        <v>123</v>
      </c>
      <c r="B41" s="207"/>
      <c r="C41" s="176"/>
    </row>
    <row r="42" ht="13.5" thickTop="1"/>
    <row r="43" ht="25.5">
      <c r="A43" s="177" t="s">
        <v>82</v>
      </c>
    </row>
    <row r="44" spans="1:3" ht="38.25">
      <c r="A44" s="177" t="s">
        <v>119</v>
      </c>
      <c r="B44" s="178"/>
      <c r="C44" s="178"/>
    </row>
    <row r="45" spans="1:3" ht="15">
      <c r="A45" s="179" t="s">
        <v>83</v>
      </c>
      <c r="B45" s="179"/>
      <c r="C45" s="179"/>
    </row>
    <row r="46" spans="1:3" ht="25.5">
      <c r="A46" s="180" t="s">
        <v>84</v>
      </c>
      <c r="B46" s="181"/>
      <c r="C46" s="181"/>
    </row>
    <row r="47" ht="12.75">
      <c r="A47" s="177" t="s">
        <v>120</v>
      </c>
    </row>
    <row r="48" ht="30">
      <c r="A48" s="179" t="s">
        <v>121</v>
      </c>
    </row>
    <row r="49" ht="38.25">
      <c r="A49" s="182" t="s">
        <v>85</v>
      </c>
    </row>
  </sheetData>
  <mergeCells count="5">
    <mergeCell ref="A41:B41"/>
    <mergeCell ref="A1:C1"/>
    <mergeCell ref="A29:B29"/>
    <mergeCell ref="A36:B36"/>
    <mergeCell ref="A40:B4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F44" sqref="F44"/>
    </sheetView>
  </sheetViews>
  <sheetFormatPr defaultColWidth="9.140625" defaultRowHeight="12.75"/>
  <cols>
    <col min="1" max="1" width="29.140625" style="0" bestFit="1" customWidth="1"/>
    <col min="2" max="2" width="12.8515625" style="0" customWidth="1"/>
    <col min="3" max="3" width="13.7109375" style="0" customWidth="1"/>
    <col min="4" max="4" width="13.421875" style="0" customWidth="1"/>
    <col min="5" max="5" width="13.57421875" style="0" customWidth="1"/>
    <col min="6" max="6" width="15.7109375" style="0" customWidth="1"/>
    <col min="7" max="7" width="14.7109375" style="0" customWidth="1"/>
    <col min="8" max="8" width="13.7109375" style="0" bestFit="1" customWidth="1"/>
    <col min="9" max="9" width="15.7109375" style="0" bestFit="1" customWidth="1"/>
    <col min="10" max="10" width="19.421875" style="0" bestFit="1" customWidth="1"/>
    <col min="11" max="16384" width="37.140625" style="0" customWidth="1"/>
  </cols>
  <sheetData>
    <row r="1" spans="1:10" ht="20.25" customHeight="1">
      <c r="A1" s="234" t="s">
        <v>126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51">
      <c r="A2" s="192"/>
      <c r="B2" s="193" t="s">
        <v>127</v>
      </c>
      <c r="C2" s="193" t="s">
        <v>128</v>
      </c>
      <c r="D2" s="193" t="s">
        <v>129</v>
      </c>
      <c r="E2" s="193" t="s">
        <v>130</v>
      </c>
      <c r="F2" s="193" t="s">
        <v>131</v>
      </c>
      <c r="G2" s="194" t="s">
        <v>132</v>
      </c>
      <c r="H2" s="195" t="s">
        <v>133</v>
      </c>
      <c r="I2" s="195" t="s">
        <v>134</v>
      </c>
      <c r="J2" s="193" t="s">
        <v>135</v>
      </c>
    </row>
    <row r="3" spans="1:10" ht="12.75">
      <c r="A3" s="196" t="s">
        <v>136</v>
      </c>
      <c r="B3" s="197">
        <v>50</v>
      </c>
      <c r="C3" s="197">
        <v>60</v>
      </c>
      <c r="D3" s="197">
        <v>50</v>
      </c>
      <c r="E3" s="197">
        <v>20</v>
      </c>
      <c r="F3" s="197">
        <v>60</v>
      </c>
      <c r="G3" s="192">
        <f>SUM(B3:F3)</f>
        <v>240</v>
      </c>
      <c r="H3" s="192"/>
      <c r="I3" s="198"/>
      <c r="J3" s="192"/>
    </row>
    <row r="4" spans="1:10" ht="12.75">
      <c r="A4" s="196" t="s">
        <v>137</v>
      </c>
      <c r="B4" s="197">
        <v>50</v>
      </c>
      <c r="C4" s="197">
        <v>30</v>
      </c>
      <c r="D4" s="197">
        <v>10</v>
      </c>
      <c r="E4" s="197">
        <v>5</v>
      </c>
      <c r="F4" s="197">
        <v>10</v>
      </c>
      <c r="G4" s="192">
        <f>SUM(B4:F4)</f>
        <v>105</v>
      </c>
      <c r="H4" s="192"/>
      <c r="I4" s="192"/>
      <c r="J4" s="192"/>
    </row>
    <row r="5" spans="1:10" ht="1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</row>
    <row r="6" spans="1:10" ht="12.75">
      <c r="A6" s="196" t="s">
        <v>138</v>
      </c>
      <c r="B6" s="199">
        <f>B4/B3</f>
        <v>1</v>
      </c>
      <c r="C6" s="199">
        <f>C4/C3</f>
        <v>0.5</v>
      </c>
      <c r="D6" s="199">
        <f>D4/D3</f>
        <v>0.2</v>
      </c>
      <c r="E6" s="199">
        <f>E4/E3</f>
        <v>0.25</v>
      </c>
      <c r="F6" s="199">
        <f>F4/F3</f>
        <v>0.16666666666666666</v>
      </c>
      <c r="G6" s="199"/>
      <c r="H6" s="200"/>
      <c r="I6" s="201"/>
      <c r="J6" s="192"/>
    </row>
    <row r="7" spans="1:10" ht="15" customHeight="1">
      <c r="A7" s="196" t="s">
        <v>139</v>
      </c>
      <c r="B7" s="236">
        <f>AVERAGE(B6:F6)</f>
        <v>0.42333333333333334</v>
      </c>
      <c r="C7" s="236"/>
      <c r="D7" s="236"/>
      <c r="E7" s="236"/>
      <c r="F7" s="236"/>
      <c r="G7" s="202"/>
      <c r="H7" s="203">
        <f>100%-B7</f>
        <v>0.5766666666666667</v>
      </c>
      <c r="I7" s="204"/>
      <c r="J7" s="205">
        <f>I3*H7</f>
        <v>0</v>
      </c>
    </row>
    <row r="9" ht="12.75">
      <c r="A9" s="191" t="s">
        <v>140</v>
      </c>
    </row>
  </sheetData>
  <mergeCells count="3">
    <mergeCell ref="A1:J1"/>
    <mergeCell ref="A5:J5"/>
    <mergeCell ref="B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pr51488</cp:lastModifiedBy>
  <cp:lastPrinted>2018-03-16T11:53:03Z</cp:lastPrinted>
  <dcterms:created xsi:type="dcterms:W3CDTF">2018-03-16T08:05:28Z</dcterms:created>
  <dcterms:modified xsi:type="dcterms:W3CDTF">2018-03-21T08:28:26Z</dcterms:modified>
  <cp:category/>
  <cp:version/>
  <cp:contentType/>
  <cp:contentStatus/>
</cp:coreProperties>
</file>